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Titullapa" sheetId="1" r:id="rId1"/>
    <sheet name="1.1-1.3" sheetId="2" r:id="rId2"/>
    <sheet name="1.4" sheetId="3" r:id="rId3"/>
    <sheet name="1.5-1.7" sheetId="4" r:id="rId4"/>
    <sheet name="1.8-2.1" sheetId="5" r:id="rId5"/>
    <sheet name="2.2-2.3" sheetId="6" r:id="rId6"/>
    <sheet name="2.4-2.5" sheetId="7" r:id="rId7"/>
    <sheet name="3.1" sheetId="8" r:id="rId8"/>
    <sheet name="3.2-3.3 " sheetId="9" r:id="rId9"/>
    <sheet name="3.4-3.5 " sheetId="10" r:id="rId10"/>
    <sheet name="4-5.3" sheetId="11" r:id="rId11"/>
    <sheet name="6-7.4" sheetId="12" r:id="rId12"/>
    <sheet name="8-9.1" sheetId="13" r:id="rId13"/>
    <sheet name="10_11_paraksti" sheetId="14" r:id="rId14"/>
  </sheets>
  <definedNames>
    <definedName name="_xlnm.Print_Area" localSheetId="1">'1.1-1.3'!$A$1:$H$42</definedName>
    <definedName name="_xlnm.Print_Area" localSheetId="2">'1.4'!$A$1:$H$93</definedName>
    <definedName name="_xlnm.Print_Area" localSheetId="3">'1.5-1.7'!$A$1:$G$34</definedName>
    <definedName name="_xlnm.Print_Area" localSheetId="4">'1.8-2.1'!$A$1:$H$62</definedName>
    <definedName name="_xlnm.Print_Area" localSheetId="13">'10_11_paraksti'!$A$1:$E$30</definedName>
    <definedName name="_xlnm.Print_Area" localSheetId="5">'2.2-2.3'!$A$1:$H$65</definedName>
    <definedName name="_xlnm.Print_Area" localSheetId="6">'2.4-2.5'!$A$1:$H$65</definedName>
    <definedName name="_xlnm.Print_Area" localSheetId="7">'3.1'!$A$1:$H$63</definedName>
    <definedName name="_xlnm.Print_Area" localSheetId="8">'3.2-3.3 '!$A$1:$H$71</definedName>
    <definedName name="_xlnm.Print_Area" localSheetId="9">'3.4-3.5 '!$A$1:$H$71</definedName>
    <definedName name="_xlnm.Print_Area" localSheetId="10">'4-5.3'!$A$1:$G$82</definedName>
    <definedName name="_xlnm.Print_Area" localSheetId="11">'6-7.4'!$A$1:$G$69</definedName>
  </definedNames>
  <calcPr fullCalcOnLoad="1"/>
</workbook>
</file>

<file path=xl/sharedStrings.xml><?xml version="1.0" encoding="utf-8"?>
<sst xmlns="http://schemas.openxmlformats.org/spreadsheetml/2006/main" count="1787" uniqueCount="1072">
  <si>
    <t xml:space="preserve">            4. pielikums</t>
  </si>
  <si>
    <t xml:space="preserve">         Ministru kabineta</t>
  </si>
  <si>
    <t xml:space="preserve">       </t>
  </si>
  <si>
    <t>VALSTS STATISTIKAS PĀRSKATS</t>
  </si>
  <si>
    <t>Iesniedz sociālās rehabilitācijas pakalpojumu sniedzēji</t>
  </si>
  <si>
    <t xml:space="preserve">Latvijas Republikas </t>
  </si>
  <si>
    <t>Labklājības ministrijai</t>
  </si>
  <si>
    <t>Skolas ielā 28, Rīgā, LV-1331</t>
  </si>
  <si>
    <t>Tālr.   67021600  Fakss: 67276445</t>
  </si>
  <si>
    <t xml:space="preserve">PĀRSKATS PAR SOCIĀLĀS REHABILITĀCIJAS </t>
  </si>
  <si>
    <t>Reģistrācijas numurs Sociālo pakalpojumu sniedzēju reģistrā</t>
  </si>
  <si>
    <t>Institūcijas nosaukums un juridiskais statuss, vai fiziskās personas vārds, uzvārds</t>
  </si>
  <si>
    <t>Sociālās rehabilitācijas pakalpojuma sniegšanas vietas adrese</t>
  </si>
  <si>
    <t>Fakss</t>
  </si>
  <si>
    <t>Mobilais tālrunis</t>
  </si>
  <si>
    <t xml:space="preserve"> (vārds, uzvārds)</t>
  </si>
  <si>
    <t>Bērni (kopā)</t>
  </si>
  <si>
    <t xml:space="preserve">no tiem     </t>
  </si>
  <si>
    <t>saņēma no valsts budžeta apmaksātu pakalpojumu</t>
  </si>
  <si>
    <t>saņēma no pašvaldību budžeta apmaksātu pakalpojumu</t>
  </si>
  <si>
    <t>saņēma citu organizāciju vai privātpersonu apmaksātu pakalpojumu</t>
  </si>
  <si>
    <t>Zēni</t>
  </si>
  <si>
    <t xml:space="preserve">Meitenes </t>
  </si>
  <si>
    <t xml:space="preserve">no tiem         </t>
  </si>
  <si>
    <t xml:space="preserve">  no  Rīgas reģiona</t>
  </si>
  <si>
    <t xml:space="preserve">  no  Vidzemes reģiona</t>
  </si>
  <si>
    <t xml:space="preserve">  no Kurzemes reģiona</t>
  </si>
  <si>
    <t xml:space="preserve">  no Zemgales reģiona</t>
  </si>
  <si>
    <t xml:space="preserve">  no Latgales reģiona</t>
  </si>
  <si>
    <r>
      <t>1)</t>
    </r>
    <r>
      <rPr>
        <sz val="10"/>
        <rFont val="Times New Roman"/>
        <family val="1"/>
      </rPr>
      <t>atbilstoši MK 05.05.2009. noteikumiem nr. 391 "Noteikumi par plānošanas reģionu teritorijām"</t>
    </r>
  </si>
  <si>
    <t>no tiem</t>
  </si>
  <si>
    <r>
      <t xml:space="preserve">pēc </t>
    </r>
    <r>
      <rPr>
        <b/>
        <sz val="10"/>
        <rFont val="Times New Roman"/>
        <family val="1"/>
      </rPr>
      <t>emocionālas</t>
    </r>
    <r>
      <rPr>
        <sz val="10"/>
        <rFont val="Times New Roman"/>
        <family val="1"/>
      </rPr>
      <t xml:space="preserve"> vardarbības</t>
    </r>
  </si>
  <si>
    <t>tai skaitā</t>
  </si>
  <si>
    <t>ģimenē</t>
  </si>
  <si>
    <t>ārpus ģimenes</t>
  </si>
  <si>
    <r>
      <t xml:space="preserve">pēc </t>
    </r>
    <r>
      <rPr>
        <b/>
        <sz val="10"/>
        <rFont val="Times New Roman"/>
        <family val="1"/>
      </rPr>
      <t>fiziskas</t>
    </r>
    <r>
      <rPr>
        <sz val="10"/>
        <rFont val="Times New Roman"/>
        <family val="1"/>
      </rPr>
      <t xml:space="preserve"> vardarbības</t>
    </r>
  </si>
  <si>
    <r>
      <t xml:space="preserve">pēc </t>
    </r>
    <r>
      <rPr>
        <b/>
        <sz val="10"/>
        <rFont val="Times New Roman"/>
        <family val="1"/>
      </rPr>
      <t>seksuālas</t>
    </r>
    <r>
      <rPr>
        <sz val="10"/>
        <rFont val="Times New Roman"/>
        <family val="1"/>
      </rPr>
      <t xml:space="preserve"> vardarbības</t>
    </r>
  </si>
  <si>
    <r>
      <t xml:space="preserve">pēc </t>
    </r>
    <r>
      <rPr>
        <b/>
        <sz val="10"/>
        <rFont val="Times New Roman"/>
        <family val="1"/>
      </rPr>
      <t>vairāku</t>
    </r>
    <r>
      <rPr>
        <sz val="10"/>
        <rFont val="Times New Roman"/>
        <family val="1"/>
      </rPr>
      <t xml:space="preserve"> veidu kombinācijas</t>
    </r>
  </si>
  <si>
    <t xml:space="preserve">no tiem </t>
  </si>
  <si>
    <r>
      <t xml:space="preserve">konsultāciju skaits  </t>
    </r>
    <r>
      <rPr>
        <b/>
        <sz val="10"/>
        <rFont val="Times New Roman"/>
        <family val="1"/>
      </rPr>
      <t xml:space="preserve">mazāks </t>
    </r>
    <r>
      <rPr>
        <sz val="10"/>
        <rFont val="Times New Roman"/>
        <family val="1"/>
      </rPr>
      <t>par 10</t>
    </r>
  </si>
  <si>
    <r>
      <t xml:space="preserve">konsultāciju skaits </t>
    </r>
    <r>
      <rPr>
        <b/>
        <sz val="10"/>
        <rFont val="Times New Roman"/>
        <family val="1"/>
      </rPr>
      <t xml:space="preserve">lielāks </t>
    </r>
    <r>
      <rPr>
        <sz val="10"/>
        <rFont val="Times New Roman"/>
        <family val="1"/>
      </rPr>
      <t>par 10</t>
    </r>
  </si>
  <si>
    <t>sadarbojās ar bērna ģimeni</t>
  </si>
  <si>
    <t>sadarbojās ar tās pašvaldības sociālo dienestu, kuras teritorijā reģistrēta bērna dzīvesvieta</t>
  </si>
  <si>
    <r>
      <t xml:space="preserve">Pārskata gada laikā  – </t>
    </r>
    <r>
      <rPr>
        <b/>
        <sz val="10"/>
        <rFont val="Times New Roman"/>
        <family val="1"/>
      </rPr>
      <t>bērni kopā</t>
    </r>
  </si>
  <si>
    <t xml:space="preserve">no tiem    </t>
  </si>
  <si>
    <t xml:space="preserve">0 - 1g. v. </t>
  </si>
  <si>
    <t>pēc emocionālas vardarbības</t>
  </si>
  <si>
    <t>pēc fiziskas vardarbības</t>
  </si>
  <si>
    <t>pēc seksuālas vardarbības</t>
  </si>
  <si>
    <t>pēc pamešanas novārtā</t>
  </si>
  <si>
    <t>pēc vairāku veidu kombinācijas</t>
  </si>
  <si>
    <t xml:space="preserve">7 - 12 g. v. </t>
  </si>
  <si>
    <r>
      <t xml:space="preserve">Pārskata gada laikā  – </t>
    </r>
    <r>
      <rPr>
        <b/>
        <sz val="10"/>
        <rFont val="Times New Roman"/>
        <family val="1"/>
      </rPr>
      <t>bērni kopā:</t>
    </r>
  </si>
  <si>
    <t>2.3. Pakalpojuma pārtraukšanas iemesli</t>
  </si>
  <si>
    <t>2.5. Pakalpojuma pārtraukšanas iemesli</t>
  </si>
  <si>
    <t>Pret bērniem (kopā)</t>
  </si>
  <si>
    <t>Pret zēniem</t>
  </si>
  <si>
    <t>Pret meitenēm</t>
  </si>
  <si>
    <t xml:space="preserve">no tiem  </t>
  </si>
  <si>
    <r>
      <t>vardarbības gadījumi ģimenē</t>
    </r>
    <r>
      <rPr>
        <sz val="10"/>
        <rFont val="Times New Roman"/>
        <family val="1"/>
      </rPr>
      <t xml:space="preserve"> - gadījumu skaits - </t>
    </r>
    <r>
      <rPr>
        <b/>
        <sz val="10"/>
        <rFont val="Times New Roman"/>
        <family val="1"/>
      </rPr>
      <t>kopā</t>
    </r>
  </si>
  <si>
    <t>tai skaitā vardarbības veicējs</t>
  </si>
  <si>
    <t>māte</t>
  </si>
  <si>
    <t>tēvs</t>
  </si>
  <si>
    <t>cits mājsaimniecībā dzīvojošs radinieks</t>
  </si>
  <si>
    <t>cits mājsaimniecībā dzīvojošs cilvēks</t>
  </si>
  <si>
    <r>
      <t>vardarbības gadījumi  ārpus ģimenes</t>
    </r>
    <r>
      <rPr>
        <sz val="10"/>
        <rFont val="Times New Roman"/>
        <family val="1"/>
      </rPr>
      <t xml:space="preserve"> - gadījumu skaits - </t>
    </r>
    <r>
      <rPr>
        <b/>
        <sz val="10"/>
        <rFont val="Times New Roman"/>
        <family val="1"/>
      </rPr>
      <t>kopā</t>
    </r>
  </si>
  <si>
    <t>ārpus mājsaimniecības dzīvojošs radinieks</t>
  </si>
  <si>
    <t>ģimenes locekļu paziņa</t>
  </si>
  <si>
    <t>svešs cilvēks</t>
  </si>
  <si>
    <r>
      <t xml:space="preserve">no tiem - </t>
    </r>
    <r>
      <rPr>
        <b/>
        <sz val="10"/>
        <rFont val="Times New Roman"/>
        <family val="1"/>
      </rPr>
      <t>laikposmā</t>
    </r>
    <r>
      <rPr>
        <sz val="10"/>
        <rFont val="Times New Roman"/>
        <family val="1"/>
      </rPr>
      <t xml:space="preserve"> pēc iepriekšējā rehabilitācijas pakalpojuma saņemšanas</t>
    </r>
  </si>
  <si>
    <t xml:space="preserve">līdz 6 mēnešiem </t>
  </si>
  <si>
    <t xml:space="preserve">līdz 12 mēnešiem </t>
  </si>
  <si>
    <t xml:space="preserve">līdz 24 mēnešiem </t>
  </si>
  <si>
    <t xml:space="preserve">līdz 36 mēnešiem </t>
  </si>
  <si>
    <t xml:space="preserve">vairāk kā pēc 3 gadiem </t>
  </si>
  <si>
    <t xml:space="preserve"> </t>
  </si>
  <si>
    <t xml:space="preserve">      valsts budžeta līdzekļi</t>
  </si>
  <si>
    <t xml:space="preserve">      pašvaldību budžeta līdzekļi</t>
  </si>
  <si>
    <t xml:space="preserve">      citu organizāciju vai privātpersonu līdzekļi</t>
  </si>
  <si>
    <t xml:space="preserve">      citi (norādīt, kādi)</t>
  </si>
  <si>
    <t>ēdināšanai (2363 kods)</t>
  </si>
  <si>
    <t>mīkstā inventāra iegādei (2361 kods)</t>
  </si>
  <si>
    <t>mācību līdzekļu un materiālu iegādei (2370 kods)</t>
  </si>
  <si>
    <t>periodikas iegādei ( 2400 kods)</t>
  </si>
  <si>
    <t>biroja preču un inventāra iegādei (2310 kods)</t>
  </si>
  <si>
    <t>sanitāri higiēniskai apkopšanai izmantojamo materiālu iegādei (2350 kods)</t>
  </si>
  <si>
    <t>kārtējo remontu un iestādes uzturēšanas materiālu iegādei (izņemot sanitāri higiēniskos materiālus) (2350 kods)</t>
  </si>
  <si>
    <t xml:space="preserve">izdevumi par komunālajiem pakalpojumiem (2220 kods) </t>
  </si>
  <si>
    <t>izdevumi par kurināmā un enerģētisko materiālu iegādi (2320 kods)</t>
  </si>
  <si>
    <r>
      <t xml:space="preserve"> </t>
    </r>
    <r>
      <rPr>
        <b/>
        <sz val="10"/>
        <rFont val="Times New Roman"/>
        <family val="1"/>
      </rPr>
      <t>atalgojumam</t>
    </r>
    <r>
      <rPr>
        <sz val="10"/>
        <rFont val="Times New Roman"/>
        <family val="1"/>
      </rPr>
      <t xml:space="preserve"> (1100 kods)</t>
    </r>
  </si>
  <si>
    <t>darbiniekiem, kuri tieši iesaistīti rehabilitācijas procesā</t>
  </si>
  <si>
    <r>
      <t>sociālās apdrošināšanas</t>
    </r>
    <r>
      <rPr>
        <sz val="10"/>
        <rFont val="Times New Roman"/>
        <family val="1"/>
      </rPr>
      <t xml:space="preserve"> obligātajām iemaksām, sociāla rakstura pabalstiem un kompensācijām (1200 kods)</t>
    </r>
  </si>
  <si>
    <t xml:space="preserve"> darbiniekiem, kuri tieši iesaistīti rehabilitācijas procesā</t>
  </si>
  <si>
    <t>pārējiem izdevumiem</t>
  </si>
  <si>
    <t>Kapitālie izdevumi kopā ( 5000 kods)</t>
  </si>
  <si>
    <r>
      <t xml:space="preserve">Izlietotie līdzekļi </t>
    </r>
    <r>
      <rPr>
        <b/>
        <sz val="10"/>
        <rFont val="Times New Roman"/>
        <family val="1"/>
      </rPr>
      <t>kopā:</t>
    </r>
  </si>
  <si>
    <t>mēnesī</t>
  </si>
  <si>
    <t xml:space="preserve"> ēdināšanai </t>
  </si>
  <si>
    <t xml:space="preserve">mīkstā inventāra iegādei </t>
  </si>
  <si>
    <t xml:space="preserve">sanitāri higiēniskajiem materiāliem </t>
  </si>
  <si>
    <t>vidēji vienam bērnam</t>
  </si>
  <si>
    <t>viena konsultācija</t>
  </si>
  <si>
    <t>Pavadoņu skaits</t>
  </si>
  <si>
    <t>X</t>
  </si>
  <si>
    <t>Izdevumi pavadoņu uzturēšanai - kopējā summa pārskata gadā</t>
  </si>
  <si>
    <t>Izdevumi pavadoņu uzturēšanai - vidēji uz vienu pavadoni dienā</t>
  </si>
  <si>
    <r>
      <t>Platība (m</t>
    </r>
    <r>
      <rPr>
        <b/>
        <vertAlign val="superscript"/>
        <sz val="10"/>
        <rFont val="Times New Roman"/>
        <family val="1"/>
      </rPr>
      <t>2)</t>
    </r>
  </si>
  <si>
    <t>Kopējā teritorijas platība</t>
  </si>
  <si>
    <t>Kopējā rehabilitācijas institūcijas ēku platība</t>
  </si>
  <si>
    <t>Individuālo nodarbību, rotaļu un atpūtas telpu kopējā platība</t>
  </si>
  <si>
    <r>
      <t xml:space="preserve">Kopējā </t>
    </r>
    <r>
      <rPr>
        <b/>
        <sz val="10"/>
        <rFont val="Times New Roman"/>
        <family val="1"/>
      </rPr>
      <t>dzīvojamo istabu</t>
    </r>
    <r>
      <rPr>
        <sz val="10"/>
        <rFont val="Times New Roman"/>
        <family val="1"/>
      </rPr>
      <t xml:space="preserve"> platība</t>
    </r>
  </si>
  <si>
    <t xml:space="preserve">Istabu skaits </t>
  </si>
  <si>
    <t>Istabu skaits - kopā</t>
  </si>
  <si>
    <t>no tām</t>
  </si>
  <si>
    <t>Apstiprināto amata vienību skaits</t>
  </si>
  <si>
    <t>Institūcijas darbinieku skaits uz pārskata gada 31.decembri – kopā</t>
  </si>
  <si>
    <t>sociālā darba speciālisti - kopā</t>
  </si>
  <si>
    <t>veselības aprūpes speciālisti - kopā</t>
  </si>
  <si>
    <t>citi</t>
  </si>
  <si>
    <t>pedagogi</t>
  </si>
  <si>
    <t>citi speciālisti - kopā</t>
  </si>
  <si>
    <t>pārējie darbinieki</t>
  </si>
  <si>
    <t>Atbilstošo atzīmēt ar "1"</t>
  </si>
  <si>
    <r>
      <t xml:space="preserve">otrā līmeņa profesionālā augstākā vai akadēmiskā izglītība </t>
    </r>
    <r>
      <rPr>
        <b/>
        <sz val="10"/>
        <rFont val="Times New Roman"/>
        <family val="1"/>
      </rPr>
      <t>sociālajā darbā</t>
    </r>
    <r>
      <rPr>
        <sz val="10"/>
        <rFont val="Times New Roman"/>
        <family val="1"/>
      </rPr>
      <t xml:space="preserve"> vai karitatīvajā sociālajā darbā</t>
    </r>
  </si>
  <si>
    <r>
      <t xml:space="preserve">otrā līmeņa profesionālā augstākā vai akadēmiskā izglītība </t>
    </r>
    <r>
      <rPr>
        <b/>
        <sz val="10"/>
        <rFont val="Times New Roman"/>
        <family val="1"/>
      </rPr>
      <t>citā profesijā</t>
    </r>
  </si>
  <si>
    <t>pirmā līmeņa profesionālā augstākā izglītība sociālās aprūpes, sociālās rehabilitācijas, sociālās palīdzības organizēšanas jomā</t>
  </si>
  <si>
    <t>t.sk., iegūst otrā līmeņa profesionālo augstāko vai akadēmisko izglītību</t>
  </si>
  <si>
    <t>cita izglītība</t>
  </si>
  <si>
    <t>Pakalpojumu sniedzēju personu skaits</t>
  </si>
  <si>
    <t>citas profesijas (norādīt, kādas)</t>
  </si>
  <si>
    <t xml:space="preserve">                                                             (amats)    </t>
  </si>
  <si>
    <t>(vārds, uzvārds)                           (paraksts)</t>
  </si>
  <si>
    <t>(vārds, uzvārds)                            (paraksts)</t>
  </si>
  <si>
    <r>
      <t xml:space="preserve">Piezīme. Dokumenta rekvizītus "Paraksts" un "Datums" neaizpilda, ja elektroniskais dokuments ir sagatavots atbilstoši normatīvajiem aktiem </t>
    </r>
    <r>
      <rPr>
        <u val="single"/>
        <sz val="9"/>
        <rFont val="Times New Roman"/>
        <family val="1"/>
      </rPr>
      <t>par elektronisko dokumentu noformēšanu</t>
    </r>
    <r>
      <rPr>
        <sz val="9"/>
        <rFont val="Times New Roman"/>
        <family val="1"/>
      </rPr>
      <t>.</t>
    </r>
  </si>
  <si>
    <t xml:space="preserve">Institūcijas direktors (vadītājs): </t>
  </si>
  <si>
    <t>cits bērns</t>
  </si>
  <si>
    <t xml:space="preserve">E-pasts:    </t>
  </si>
  <si>
    <t xml:space="preserve">Datums:                                   </t>
  </si>
  <si>
    <t>līdz 17</t>
  </si>
  <si>
    <t>18-40</t>
  </si>
  <si>
    <t>41-61</t>
  </si>
  <si>
    <t>62+</t>
  </si>
  <si>
    <t>vīrietis</t>
  </si>
  <si>
    <t>sieviete</t>
  </si>
  <si>
    <t>bērna vecāki</t>
  </si>
  <si>
    <t>brālis/māsa</t>
  </si>
  <si>
    <t>cits</t>
  </si>
  <si>
    <r>
      <t xml:space="preserve">pēc </t>
    </r>
    <r>
      <rPr>
        <b/>
        <sz val="10"/>
        <rFont val="Times New Roman"/>
        <family val="1"/>
      </rPr>
      <t>pamešanas novārtā (pēc vecāku nolaidības)</t>
    </r>
  </si>
  <si>
    <t>abi vecāki</t>
  </si>
  <si>
    <t>audžuģimene</t>
  </si>
  <si>
    <t>aizbildnis</t>
  </si>
  <si>
    <t>viens no vecākiem un kāds no mājsimniecībā dzīvojošiem cilvēkiem</t>
  </si>
  <si>
    <t>Nav iespējas nokļūt uz rehabilitācijas sniegšanas vietu</t>
  </si>
  <si>
    <t>zīdaiņu gultas</t>
  </si>
  <si>
    <t>Pārskata gadā kopā (eiro)</t>
  </si>
  <si>
    <t>Summa (eiro)</t>
  </si>
  <si>
    <t>Bērna pavadoņa vecums</t>
  </si>
  <si>
    <t>Bērna pavadoņa  radniecība ar rehabilitēto bērnu</t>
  </si>
  <si>
    <t>Bērna pavadonis cietis no tās pašas personas, kas veikusi pretiesiskās darbības pret bērnu</t>
  </si>
  <si>
    <t xml:space="preserve"> konstatēta arī fiziska vardarbība</t>
  </si>
  <si>
    <t xml:space="preserve"> konstatēta arī seksuāla vardarbība</t>
  </si>
  <si>
    <t>Plānotais vietu skaits pārskata gadā</t>
  </si>
  <si>
    <t xml:space="preserve">Kods </t>
  </si>
  <si>
    <t>0111</t>
  </si>
  <si>
    <t>01111</t>
  </si>
  <si>
    <t>01112</t>
  </si>
  <si>
    <t>01113</t>
  </si>
  <si>
    <t>Kods</t>
  </si>
  <si>
    <t>0121</t>
  </si>
  <si>
    <t>01211</t>
  </si>
  <si>
    <t>01212</t>
  </si>
  <si>
    <t>0131</t>
  </si>
  <si>
    <t>01311</t>
  </si>
  <si>
    <t>01312</t>
  </si>
  <si>
    <t>01313</t>
  </si>
  <si>
    <t>01314</t>
  </si>
  <si>
    <t>01315</t>
  </si>
  <si>
    <t>0141</t>
  </si>
  <si>
    <t>01411</t>
  </si>
  <si>
    <t>014111</t>
  </si>
  <si>
    <t>014112</t>
  </si>
  <si>
    <t>01412</t>
  </si>
  <si>
    <t>014121</t>
  </si>
  <si>
    <t>014122</t>
  </si>
  <si>
    <t>01413</t>
  </si>
  <si>
    <t>014131</t>
  </si>
  <si>
    <t>014132</t>
  </si>
  <si>
    <t>01414</t>
  </si>
  <si>
    <t>014141</t>
  </si>
  <si>
    <t>014142</t>
  </si>
  <si>
    <t>01415</t>
  </si>
  <si>
    <t>014151</t>
  </si>
  <si>
    <t>0141511</t>
  </si>
  <si>
    <t>0141512</t>
  </si>
  <si>
    <t>014152</t>
  </si>
  <si>
    <t>0141521</t>
  </si>
  <si>
    <t>0141522</t>
  </si>
  <si>
    <t>0151</t>
  </si>
  <si>
    <t>01511</t>
  </si>
  <si>
    <t>01512</t>
  </si>
  <si>
    <t>01513</t>
  </si>
  <si>
    <t>01514</t>
  </si>
  <si>
    <t>0161</t>
  </si>
  <si>
    <t>01611</t>
  </si>
  <si>
    <t>01612</t>
  </si>
  <si>
    <t>01613</t>
  </si>
  <si>
    <t>0171</t>
  </si>
  <si>
    <t>01711</t>
  </si>
  <si>
    <t>01712</t>
  </si>
  <si>
    <t>0211</t>
  </si>
  <si>
    <t>02111</t>
  </si>
  <si>
    <t>021111</t>
  </si>
  <si>
    <t>021112</t>
  </si>
  <si>
    <t>021113</t>
  </si>
  <si>
    <t>021114</t>
  </si>
  <si>
    <t>021115</t>
  </si>
  <si>
    <t>0211151</t>
  </si>
  <si>
    <t>0211152</t>
  </si>
  <si>
    <t>02112</t>
  </si>
  <si>
    <t>021121</t>
  </si>
  <si>
    <t>021122</t>
  </si>
  <si>
    <t>021123</t>
  </si>
  <si>
    <t>021124</t>
  </si>
  <si>
    <t>021125</t>
  </si>
  <si>
    <t>0211251</t>
  </si>
  <si>
    <t>0211252</t>
  </si>
  <si>
    <t>02113</t>
  </si>
  <si>
    <t>021131</t>
  </si>
  <si>
    <t>021132</t>
  </si>
  <si>
    <t>021133</t>
  </si>
  <si>
    <t>021134</t>
  </si>
  <si>
    <t>021135</t>
  </si>
  <si>
    <t>0211351</t>
  </si>
  <si>
    <t>0211352</t>
  </si>
  <si>
    <t>02114</t>
  </si>
  <si>
    <t>021141</t>
  </si>
  <si>
    <t>021142</t>
  </si>
  <si>
    <t>021143</t>
  </si>
  <si>
    <t>021144</t>
  </si>
  <si>
    <t>021145</t>
  </si>
  <si>
    <t>0211451</t>
  </si>
  <si>
    <t>0211452</t>
  </si>
  <si>
    <t>02115</t>
  </si>
  <si>
    <t>021151</t>
  </si>
  <si>
    <t>021152</t>
  </si>
  <si>
    <t>021153</t>
  </si>
  <si>
    <t>021154</t>
  </si>
  <si>
    <t>021155</t>
  </si>
  <si>
    <t>0211551</t>
  </si>
  <si>
    <t>0211552</t>
  </si>
  <si>
    <t>02116</t>
  </si>
  <si>
    <t>021161</t>
  </si>
  <si>
    <t>021162</t>
  </si>
  <si>
    <t>021163</t>
  </si>
  <si>
    <t>021164</t>
  </si>
  <si>
    <t>021165</t>
  </si>
  <si>
    <t>0211651</t>
  </si>
  <si>
    <t>0211652</t>
  </si>
  <si>
    <t>0221</t>
  </si>
  <si>
    <t>02211</t>
  </si>
  <si>
    <t>022111</t>
  </si>
  <si>
    <t>022112</t>
  </si>
  <si>
    <t>022113</t>
  </si>
  <si>
    <t>022114</t>
  </si>
  <si>
    <t>022115</t>
  </si>
  <si>
    <t>0221151</t>
  </si>
  <si>
    <t>0221152</t>
  </si>
  <si>
    <t>02212</t>
  </si>
  <si>
    <t>022121</t>
  </si>
  <si>
    <t>022122</t>
  </si>
  <si>
    <t>022123</t>
  </si>
  <si>
    <t>022124</t>
  </si>
  <si>
    <t>022125</t>
  </si>
  <si>
    <t>0221251</t>
  </si>
  <si>
    <t>0221252</t>
  </si>
  <si>
    <t>02213</t>
  </si>
  <si>
    <t>022131</t>
  </si>
  <si>
    <t>022132</t>
  </si>
  <si>
    <t>022133</t>
  </si>
  <si>
    <t>022134</t>
  </si>
  <si>
    <t>022135</t>
  </si>
  <si>
    <t>0221351</t>
  </si>
  <si>
    <t>0221352</t>
  </si>
  <si>
    <t>02214</t>
  </si>
  <si>
    <t>022141</t>
  </si>
  <si>
    <t>022142</t>
  </si>
  <si>
    <t>022143</t>
  </si>
  <si>
    <t>022144</t>
  </si>
  <si>
    <t>022145</t>
  </si>
  <si>
    <t>0221451</t>
  </si>
  <si>
    <t>0221452</t>
  </si>
  <si>
    <t>02215</t>
  </si>
  <si>
    <t>022151</t>
  </si>
  <si>
    <t>022152</t>
  </si>
  <si>
    <t>022153</t>
  </si>
  <si>
    <t>022154</t>
  </si>
  <si>
    <t>022155</t>
  </si>
  <si>
    <t>0221551</t>
  </si>
  <si>
    <t>0221552</t>
  </si>
  <si>
    <t>02216</t>
  </si>
  <si>
    <t>022161</t>
  </si>
  <si>
    <t>022162</t>
  </si>
  <si>
    <t>022163</t>
  </si>
  <si>
    <t>022164</t>
  </si>
  <si>
    <t>022165</t>
  </si>
  <si>
    <t>0221651</t>
  </si>
  <si>
    <t>0221652</t>
  </si>
  <si>
    <t>0231</t>
  </si>
  <si>
    <t>0232</t>
  </si>
  <si>
    <t>0233</t>
  </si>
  <si>
    <t>0234</t>
  </si>
  <si>
    <t>0237</t>
  </si>
  <si>
    <t>0235</t>
  </si>
  <si>
    <t>0236</t>
  </si>
  <si>
    <t>0241</t>
  </si>
  <si>
    <t>02411</t>
  </si>
  <si>
    <t>024111</t>
  </si>
  <si>
    <t>024112</t>
  </si>
  <si>
    <t>024113</t>
  </si>
  <si>
    <t>024114</t>
  </si>
  <si>
    <t>024115</t>
  </si>
  <si>
    <t>0241151</t>
  </si>
  <si>
    <t>0241152</t>
  </si>
  <si>
    <t>02412</t>
  </si>
  <si>
    <t>024121</t>
  </si>
  <si>
    <t>024122</t>
  </si>
  <si>
    <t>024123</t>
  </si>
  <si>
    <t>024124</t>
  </si>
  <si>
    <t>024125</t>
  </si>
  <si>
    <t>0241251</t>
  </si>
  <si>
    <t>0241252</t>
  </si>
  <si>
    <t>02413</t>
  </si>
  <si>
    <t>024131</t>
  </si>
  <si>
    <t>024132</t>
  </si>
  <si>
    <t>024133</t>
  </si>
  <si>
    <t>024134</t>
  </si>
  <si>
    <t>024135</t>
  </si>
  <si>
    <t>0241351</t>
  </si>
  <si>
    <t>0241352</t>
  </si>
  <si>
    <t>02414</t>
  </si>
  <si>
    <t>024141</t>
  </si>
  <si>
    <t>024142</t>
  </si>
  <si>
    <t>024143</t>
  </si>
  <si>
    <t>024144</t>
  </si>
  <si>
    <t>024145</t>
  </si>
  <si>
    <t>0241451</t>
  </si>
  <si>
    <t>0241452</t>
  </si>
  <si>
    <t>02415</t>
  </si>
  <si>
    <t>024151</t>
  </si>
  <si>
    <t>024152</t>
  </si>
  <si>
    <t>024153</t>
  </si>
  <si>
    <t>024154</t>
  </si>
  <si>
    <t>024155</t>
  </si>
  <si>
    <t>0241551</t>
  </si>
  <si>
    <t>0241552</t>
  </si>
  <si>
    <t>02416</t>
  </si>
  <si>
    <t>024161</t>
  </si>
  <si>
    <t>024162</t>
  </si>
  <si>
    <t>024163</t>
  </si>
  <si>
    <t>024164</t>
  </si>
  <si>
    <t>024165</t>
  </si>
  <si>
    <t>0241651</t>
  </si>
  <si>
    <t>0241652</t>
  </si>
  <si>
    <t>0251</t>
  </si>
  <si>
    <t>0252</t>
  </si>
  <si>
    <t>0253</t>
  </si>
  <si>
    <t>0254</t>
  </si>
  <si>
    <t>0257</t>
  </si>
  <si>
    <t>0255</t>
  </si>
  <si>
    <t>0256</t>
  </si>
  <si>
    <t>0311</t>
  </si>
  <si>
    <t>03111</t>
  </si>
  <si>
    <t>03112</t>
  </si>
  <si>
    <t>03116</t>
  </si>
  <si>
    <t>03118</t>
  </si>
  <si>
    <t>03113</t>
  </si>
  <si>
    <t>03114</t>
  </si>
  <si>
    <t>0421</t>
  </si>
  <si>
    <t>04211</t>
  </si>
  <si>
    <t>04212</t>
  </si>
  <si>
    <t>04213</t>
  </si>
  <si>
    <t>04214</t>
  </si>
  <si>
    <t>04215</t>
  </si>
  <si>
    <t>0431</t>
  </si>
  <si>
    <r>
      <t>Kods</t>
    </r>
    <r>
      <rPr>
        <sz val="10"/>
        <rFont val="Times New Roman"/>
        <family val="1"/>
      </rPr>
      <t xml:space="preserve"> </t>
    </r>
  </si>
  <si>
    <t>0511</t>
  </si>
  <si>
    <t>0611</t>
  </si>
  <si>
    <t>0612</t>
  </si>
  <si>
    <t>0711</t>
  </si>
  <si>
    <t>0712</t>
  </si>
  <si>
    <t>0721</t>
  </si>
  <si>
    <t>07211</t>
  </si>
  <si>
    <t>07212</t>
  </si>
  <si>
    <t>07213</t>
  </si>
  <si>
    <t>07214</t>
  </si>
  <si>
    <t>07215</t>
  </si>
  <si>
    <t>07216</t>
  </si>
  <si>
    <t>0811</t>
  </si>
  <si>
    <t>Personu skaits</t>
  </si>
  <si>
    <t>Vīrieši/Zēni</t>
  </si>
  <si>
    <t>Sievietes/Meitenes</t>
  </si>
  <si>
    <t>no tām:</t>
  </si>
  <si>
    <t xml:space="preserve">                         bērni - kopā:</t>
  </si>
  <si>
    <t xml:space="preserve">           0 - 1g.v. (1g. 11 mēn. 30d. ieskaitot)</t>
  </si>
  <si>
    <t xml:space="preserve">           2 - 3 g.v. </t>
  </si>
  <si>
    <t xml:space="preserve">           7 - 12 g. v.</t>
  </si>
  <si>
    <t xml:space="preserve">              pilngadīgas personas - kopā:</t>
  </si>
  <si>
    <t xml:space="preserve">            18 - 25 g. v. </t>
  </si>
  <si>
    <t xml:space="preserve">            26 - 35 g.v. </t>
  </si>
  <si>
    <t>012111</t>
  </si>
  <si>
    <t>012112</t>
  </si>
  <si>
    <t>012113</t>
  </si>
  <si>
    <t>012115</t>
  </si>
  <si>
    <t>012116</t>
  </si>
  <si>
    <t>012117</t>
  </si>
  <si>
    <t>012121</t>
  </si>
  <si>
    <t>012122</t>
  </si>
  <si>
    <t>012123</t>
  </si>
  <si>
    <t>012124</t>
  </si>
  <si>
    <t>012128</t>
  </si>
  <si>
    <t>Vīrieši</t>
  </si>
  <si>
    <t>Sievietes</t>
  </si>
  <si>
    <r>
      <t>pēc</t>
    </r>
    <r>
      <rPr>
        <b/>
        <sz val="10"/>
        <rFont val="Times New Roman"/>
        <family val="1"/>
      </rPr>
      <t xml:space="preserve"> vajāšanas (vardarbīga kontrole)</t>
    </r>
  </si>
  <si>
    <t>Grupas terapija</t>
  </si>
  <si>
    <t>Individuālās nodarbības</t>
  </si>
  <si>
    <t>Sniegto konsultāciju skaits</t>
  </si>
  <si>
    <t xml:space="preserve"> ģimenē</t>
  </si>
  <si>
    <t>Vardarbības veicējs</t>
  </si>
  <si>
    <t>0321</t>
  </si>
  <si>
    <t>03211</t>
  </si>
  <si>
    <t>3.3. Pakalpojuma pārtraukšanas iemesli</t>
  </si>
  <si>
    <t>4. INFORMĀCIJA PAR VARDARBĪBAS  VEICĒJIEM</t>
  </si>
  <si>
    <r>
      <t>5.3. Sadalījums pa reģioniem</t>
    </r>
    <r>
      <rPr>
        <b/>
        <vertAlign val="superscript"/>
        <sz val="11"/>
        <rFont val="Times New Roman"/>
        <family val="1"/>
      </rPr>
      <t>1)</t>
    </r>
  </si>
  <si>
    <t>6.SOCIĀLĀS REHABILITĀCIJAS PAKALPOJUMU SNIEDZĒJU IEŅĒMUMI</t>
  </si>
  <si>
    <t>7.1  Izdevumi pārskata gadā (faktiskie izdevumi, atbilstoši ekonomiskās klasifikācijas kodiem)</t>
  </si>
  <si>
    <t xml:space="preserve">            36 - 45 g.v.</t>
  </si>
  <si>
    <t xml:space="preserve">            66 un vairāk g.v.</t>
  </si>
  <si>
    <r>
      <t xml:space="preserve">Pārskata gada laikā  – </t>
    </r>
    <r>
      <rPr>
        <b/>
        <sz val="10"/>
        <rFont val="Times New Roman"/>
        <family val="1"/>
      </rPr>
      <t>pilngadīgās personas kopā</t>
    </r>
  </si>
  <si>
    <t xml:space="preserve">18 - 25 g. v. </t>
  </si>
  <si>
    <t xml:space="preserve">26 - 35 g.v. </t>
  </si>
  <si>
    <t>36 - 45 g.v.</t>
  </si>
  <si>
    <t>66 un vairāk g.v.</t>
  </si>
  <si>
    <t>4.3. Pieņemtie lēmumi pret vardarbības veicēju</t>
  </si>
  <si>
    <t>Personu skaits (kopā)</t>
  </si>
  <si>
    <r>
      <t>vardarbības gadījum</t>
    </r>
    <r>
      <rPr>
        <sz val="10"/>
        <rFont val="Times New Roman"/>
        <family val="1"/>
      </rPr>
      <t xml:space="preserve">u skaits - </t>
    </r>
    <r>
      <rPr>
        <b/>
        <sz val="10"/>
        <rFont val="Times New Roman"/>
        <family val="1"/>
      </rPr>
      <t>kopā</t>
    </r>
  </si>
  <si>
    <t>bērni</t>
  </si>
  <si>
    <t>pilngadīgās personas</t>
  </si>
  <si>
    <t>1.7.  Vardarbības veicēju sociālā rehabilitācija</t>
  </si>
  <si>
    <t>Pieņemts policijas lēmums par nošķiršanu</t>
  </si>
  <si>
    <t>1 - 2 personas istabā</t>
  </si>
  <si>
    <t>3 - 4  personas istabā</t>
  </si>
  <si>
    <t>5 - 6  personas istabā</t>
  </si>
  <si>
    <t>7- 9  personas istabā</t>
  </si>
  <si>
    <t>10 personas un vairāk istabā</t>
  </si>
  <si>
    <t>pēc vajāšanas (vardarbīga kontrole)</t>
  </si>
  <si>
    <t>vardarbība ģimenā</t>
  </si>
  <si>
    <t>pret bērnu</t>
  </si>
  <si>
    <t>cits radinieks vai kopīgā mājsaimniecībā dzīvojošā persona</t>
  </si>
  <si>
    <t xml:space="preserve">sveša persona </t>
  </si>
  <si>
    <t xml:space="preserve">cits (norādīt) </t>
  </si>
  <si>
    <t>pret citu ģimenes locekli</t>
  </si>
  <si>
    <t>vardarbība pret svešu personu</t>
  </si>
  <si>
    <t>persona izteikusi draudus pielietot vardarbību</t>
  </si>
  <si>
    <t>3.5. Pakalpojuma pārtraukšanas iemesli</t>
  </si>
  <si>
    <t xml:space="preserve">5.1. Sadalījums pa vecuma grupām </t>
  </si>
  <si>
    <t>konstatēta arī fiziska vardarbība</t>
  </si>
  <si>
    <t>konstatēta arī seksuāla vardarbība</t>
  </si>
  <si>
    <t>1. ZIŅAS PAR PĀRSKATA GADA LAIKĀ SOCIĀLĀS REHABILITĀCIJAS PAKALPOJUMU SAŅĒMUŠAJĀM PERSONĀM</t>
  </si>
  <si>
    <t xml:space="preserve">5. PĀRSKATA GADA LAIKĀ ATKĀRTOTI SOCIĀLĀS REHABILITĀCIJAS PAKALPOJUMU SAŅĒMUŠAS PERSONAS </t>
  </si>
  <si>
    <t>PAKALPOJUMU SNIEGŠANU NO PRETTIESISKĀM DARBĪBĀM CIETUŠĀM PERSONĀM</t>
  </si>
  <si>
    <t>031111</t>
  </si>
  <si>
    <t>031112</t>
  </si>
  <si>
    <t>031113</t>
  </si>
  <si>
    <t>031114</t>
  </si>
  <si>
    <t>031115</t>
  </si>
  <si>
    <t>031116</t>
  </si>
  <si>
    <t>0311161</t>
  </si>
  <si>
    <t>0311162</t>
  </si>
  <si>
    <t>0311163</t>
  </si>
  <si>
    <t>031121</t>
  </si>
  <si>
    <t>031122</t>
  </si>
  <si>
    <t>031123</t>
  </si>
  <si>
    <t>031124</t>
  </si>
  <si>
    <t>031125</t>
  </si>
  <si>
    <t>031126</t>
  </si>
  <si>
    <t>0311261</t>
  </si>
  <si>
    <t>0311262</t>
  </si>
  <si>
    <t>0311263</t>
  </si>
  <si>
    <t>031131</t>
  </si>
  <si>
    <t>031132</t>
  </si>
  <si>
    <t>031133</t>
  </si>
  <si>
    <t>031134</t>
  </si>
  <si>
    <t>031135</t>
  </si>
  <si>
    <t>031136</t>
  </si>
  <si>
    <t>0311361</t>
  </si>
  <si>
    <t>0311362</t>
  </si>
  <si>
    <t>0311363</t>
  </si>
  <si>
    <t>031141</t>
  </si>
  <si>
    <t>031142</t>
  </si>
  <si>
    <t>031143</t>
  </si>
  <si>
    <t>031144</t>
  </si>
  <si>
    <t>031145</t>
  </si>
  <si>
    <t>031146</t>
  </si>
  <si>
    <t>0311461</t>
  </si>
  <si>
    <t>0311462</t>
  </si>
  <si>
    <t>0311463</t>
  </si>
  <si>
    <t>031161</t>
  </si>
  <si>
    <t>031162</t>
  </si>
  <si>
    <t>031163</t>
  </si>
  <si>
    <t>031164</t>
  </si>
  <si>
    <t>031165</t>
  </si>
  <si>
    <t>031166</t>
  </si>
  <si>
    <t>0311661</t>
  </si>
  <si>
    <t>0311662</t>
  </si>
  <si>
    <t>0311663</t>
  </si>
  <si>
    <t>031181</t>
  </si>
  <si>
    <t>031182</t>
  </si>
  <si>
    <t>031183</t>
  </si>
  <si>
    <t>031184</t>
  </si>
  <si>
    <t>031185</t>
  </si>
  <si>
    <t>031186</t>
  </si>
  <si>
    <t>0311861</t>
  </si>
  <si>
    <t>0311862</t>
  </si>
  <si>
    <t>0311863</t>
  </si>
  <si>
    <t>0241553</t>
  </si>
  <si>
    <t>0241453</t>
  </si>
  <si>
    <t>0241353</t>
  </si>
  <si>
    <t>0241253</t>
  </si>
  <si>
    <t>0241153</t>
  </si>
  <si>
    <t>0241653</t>
  </si>
  <si>
    <t>0221153</t>
  </si>
  <si>
    <t>0221253</t>
  </si>
  <si>
    <t>0221353</t>
  </si>
  <si>
    <t>0221453</t>
  </si>
  <si>
    <t>0221553</t>
  </si>
  <si>
    <t>0221653</t>
  </si>
  <si>
    <t>0211153</t>
  </si>
  <si>
    <t>0211253</t>
  </si>
  <si>
    <t>0211353</t>
  </si>
  <si>
    <t>0211453</t>
  </si>
  <si>
    <t>0211553</t>
  </si>
  <si>
    <t>0211653</t>
  </si>
  <si>
    <t>017111</t>
  </si>
  <si>
    <t>017112</t>
  </si>
  <si>
    <t>017113</t>
  </si>
  <si>
    <t>017121</t>
  </si>
  <si>
    <t>017122</t>
  </si>
  <si>
    <t>017123</t>
  </si>
  <si>
    <t>0142</t>
  </si>
  <si>
    <t>0143</t>
  </si>
  <si>
    <t>01421</t>
  </si>
  <si>
    <t>014211</t>
  </si>
  <si>
    <t>014212</t>
  </si>
  <si>
    <t>01422</t>
  </si>
  <si>
    <t>014221</t>
  </si>
  <si>
    <t>014222</t>
  </si>
  <si>
    <t>01423</t>
  </si>
  <si>
    <t>014231</t>
  </si>
  <si>
    <t>014232</t>
  </si>
  <si>
    <t>01424</t>
  </si>
  <si>
    <t>014241</t>
  </si>
  <si>
    <t>014242</t>
  </si>
  <si>
    <t>01425</t>
  </si>
  <si>
    <t>014251</t>
  </si>
  <si>
    <t>014252</t>
  </si>
  <si>
    <t>01426</t>
  </si>
  <si>
    <t>014261</t>
  </si>
  <si>
    <t>0142611</t>
  </si>
  <si>
    <t>0142612</t>
  </si>
  <si>
    <t>0142613</t>
  </si>
  <si>
    <t>014262</t>
  </si>
  <si>
    <t>0142621</t>
  </si>
  <si>
    <t>0142622</t>
  </si>
  <si>
    <t>0142623</t>
  </si>
  <si>
    <t>0141513</t>
  </si>
  <si>
    <t>0141523</t>
  </si>
  <si>
    <t>01431</t>
  </si>
  <si>
    <t>014311</t>
  </si>
  <si>
    <t>0143111</t>
  </si>
  <si>
    <t>0143112</t>
  </si>
  <si>
    <t>0143113</t>
  </si>
  <si>
    <t>0143116</t>
  </si>
  <si>
    <t>014312</t>
  </si>
  <si>
    <t>0143121</t>
  </si>
  <si>
    <t>0143122</t>
  </si>
  <si>
    <t>0143123</t>
  </si>
  <si>
    <t>0143124</t>
  </si>
  <si>
    <t>0143125</t>
  </si>
  <si>
    <t>014313</t>
  </si>
  <si>
    <t>0143131</t>
  </si>
  <si>
    <t>0143132</t>
  </si>
  <si>
    <t>0143133</t>
  </si>
  <si>
    <t>0143134</t>
  </si>
  <si>
    <t>0143135</t>
  </si>
  <si>
    <t>0143136</t>
  </si>
  <si>
    <t>01432</t>
  </si>
  <si>
    <t>014321</t>
  </si>
  <si>
    <t>014322</t>
  </si>
  <si>
    <t>014323</t>
  </si>
  <si>
    <t>014325</t>
  </si>
  <si>
    <t>01433</t>
  </si>
  <si>
    <t>014331</t>
  </si>
  <si>
    <t>014332</t>
  </si>
  <si>
    <t>01434</t>
  </si>
  <si>
    <t>014341</t>
  </si>
  <si>
    <t>014342</t>
  </si>
  <si>
    <t>014343</t>
  </si>
  <si>
    <t>01435</t>
  </si>
  <si>
    <t>014351</t>
  </si>
  <si>
    <t>014352</t>
  </si>
  <si>
    <t>01436</t>
  </si>
  <si>
    <t>01437</t>
  </si>
  <si>
    <t>0181</t>
  </si>
  <si>
    <t>01811</t>
  </si>
  <si>
    <t>01812</t>
  </si>
  <si>
    <t>032111</t>
  </si>
  <si>
    <t>032112</t>
  </si>
  <si>
    <t>032113</t>
  </si>
  <si>
    <t>032114</t>
  </si>
  <si>
    <t>032115</t>
  </si>
  <si>
    <t>032116</t>
  </si>
  <si>
    <t>0321161</t>
  </si>
  <si>
    <t>0321162</t>
  </si>
  <si>
    <t>0321163</t>
  </si>
  <si>
    <t>0341</t>
  </si>
  <si>
    <t>03411</t>
  </si>
  <si>
    <t>034111</t>
  </si>
  <si>
    <t>034112</t>
  </si>
  <si>
    <t>034113</t>
  </si>
  <si>
    <t>034114</t>
  </si>
  <si>
    <t>034115</t>
  </si>
  <si>
    <t>034116</t>
  </si>
  <si>
    <t>0341161</t>
  </si>
  <si>
    <t>0341162</t>
  </si>
  <si>
    <t>0341163</t>
  </si>
  <si>
    <t>03412</t>
  </si>
  <si>
    <t>034121</t>
  </si>
  <si>
    <t>034122</t>
  </si>
  <si>
    <t>034123</t>
  </si>
  <si>
    <t>034124</t>
  </si>
  <si>
    <t>034125</t>
  </si>
  <si>
    <t>034126</t>
  </si>
  <si>
    <t>0341261</t>
  </si>
  <si>
    <t>0341262</t>
  </si>
  <si>
    <t>0341263</t>
  </si>
  <si>
    <t>03413</t>
  </si>
  <si>
    <t>032131</t>
  </si>
  <si>
    <t>032132</t>
  </si>
  <si>
    <t>032133</t>
  </si>
  <si>
    <t>032134</t>
  </si>
  <si>
    <t>032135</t>
  </si>
  <si>
    <t>032136</t>
  </si>
  <si>
    <t>0321361</t>
  </si>
  <si>
    <t>0321362</t>
  </si>
  <si>
    <t>0321363</t>
  </si>
  <si>
    <t>03414</t>
  </si>
  <si>
    <t>034141</t>
  </si>
  <si>
    <t>034142</t>
  </si>
  <si>
    <t>034143</t>
  </si>
  <si>
    <t>034144</t>
  </si>
  <si>
    <t>034145</t>
  </si>
  <si>
    <t>034146</t>
  </si>
  <si>
    <t>0341461</t>
  </si>
  <si>
    <t>0341462</t>
  </si>
  <si>
    <t>0341463</t>
  </si>
  <si>
    <t>03416</t>
  </si>
  <si>
    <t>034161</t>
  </si>
  <si>
    <t>034162</t>
  </si>
  <si>
    <t>034163</t>
  </si>
  <si>
    <t>034164</t>
  </si>
  <si>
    <t>034165</t>
  </si>
  <si>
    <t>034166</t>
  </si>
  <si>
    <t>0341661</t>
  </si>
  <si>
    <t>0341662</t>
  </si>
  <si>
    <t>0341663</t>
  </si>
  <si>
    <t>03418</t>
  </si>
  <si>
    <t>034181</t>
  </si>
  <si>
    <t>034182</t>
  </si>
  <si>
    <t>034183</t>
  </si>
  <si>
    <t>034184</t>
  </si>
  <si>
    <t>034185</t>
  </si>
  <si>
    <t>034186</t>
  </si>
  <si>
    <t>0341861</t>
  </si>
  <si>
    <t>0341862</t>
  </si>
  <si>
    <t>0341863</t>
  </si>
  <si>
    <t>041</t>
  </si>
  <si>
    <t>04111</t>
  </si>
  <si>
    <t>04112</t>
  </si>
  <si>
    <t>04113</t>
  </si>
  <si>
    <t>04114</t>
  </si>
  <si>
    <t>04115</t>
  </si>
  <si>
    <t>04116</t>
  </si>
  <si>
    <t>04117</t>
  </si>
  <si>
    <t>04118</t>
  </si>
  <si>
    <t>0412</t>
  </si>
  <si>
    <t>04121</t>
  </si>
  <si>
    <t>04122</t>
  </si>
  <si>
    <t>04123</t>
  </si>
  <si>
    <t>041231</t>
  </si>
  <si>
    <t>041232</t>
  </si>
  <si>
    <t>041233</t>
  </si>
  <si>
    <t>041234</t>
  </si>
  <si>
    <t>041235</t>
  </si>
  <si>
    <t>04124</t>
  </si>
  <si>
    <t>04125</t>
  </si>
  <si>
    <t>0422</t>
  </si>
  <si>
    <t>04221</t>
  </si>
  <si>
    <t>042211</t>
  </si>
  <si>
    <t>042212</t>
  </si>
  <si>
    <t>042213</t>
  </si>
  <si>
    <t>042214</t>
  </si>
  <si>
    <t>042215</t>
  </si>
  <si>
    <t>042216</t>
  </si>
  <si>
    <t>042217</t>
  </si>
  <si>
    <t>042218</t>
  </si>
  <si>
    <t>042219</t>
  </si>
  <si>
    <t>042220</t>
  </si>
  <si>
    <t>0432</t>
  </si>
  <si>
    <t>05111</t>
  </si>
  <si>
    <t>051111</t>
  </si>
  <si>
    <t>051112</t>
  </si>
  <si>
    <t>051114</t>
  </si>
  <si>
    <t>051115</t>
  </si>
  <si>
    <t>051116</t>
  </si>
  <si>
    <t>051117</t>
  </si>
  <si>
    <t>05112</t>
  </si>
  <si>
    <t>051121</t>
  </si>
  <si>
    <t>051122</t>
  </si>
  <si>
    <t>051123</t>
  </si>
  <si>
    <t>051124</t>
  </si>
  <si>
    <t>051126</t>
  </si>
  <si>
    <t>051128</t>
  </si>
  <si>
    <t>0521</t>
  </si>
  <si>
    <t>05211</t>
  </si>
  <si>
    <t>05212</t>
  </si>
  <si>
    <t>05213</t>
  </si>
  <si>
    <t>05214</t>
  </si>
  <si>
    <t>05215</t>
  </si>
  <si>
    <t>0531</t>
  </si>
  <si>
    <t>05311</t>
  </si>
  <si>
    <t>05312</t>
  </si>
  <si>
    <t>05313</t>
  </si>
  <si>
    <t>05314</t>
  </si>
  <si>
    <t>05315</t>
  </si>
  <si>
    <t>061</t>
  </si>
  <si>
    <t>0613</t>
  </si>
  <si>
    <t>0614</t>
  </si>
  <si>
    <t>071110</t>
  </si>
  <si>
    <t>071111</t>
  </si>
  <si>
    <t>071112</t>
  </si>
  <si>
    <t>07217</t>
  </si>
  <si>
    <t>0731</t>
  </si>
  <si>
    <t>0732</t>
  </si>
  <si>
    <t>0733</t>
  </si>
  <si>
    <t>0812</t>
  </si>
  <si>
    <t>0813</t>
  </si>
  <si>
    <t>0814</t>
  </si>
  <si>
    <t>0821</t>
  </si>
  <si>
    <t>0822</t>
  </si>
  <si>
    <t>0911</t>
  </si>
  <si>
    <t>1011</t>
  </si>
  <si>
    <t>111</t>
  </si>
  <si>
    <t>112</t>
  </si>
  <si>
    <t>113</t>
  </si>
  <si>
    <t>114</t>
  </si>
  <si>
    <t>012126</t>
  </si>
  <si>
    <t>01114</t>
  </si>
  <si>
    <t>01115</t>
  </si>
  <si>
    <t>0741</t>
  </si>
  <si>
    <t>07411</t>
  </si>
  <si>
    <t>07412</t>
  </si>
  <si>
    <t>07413</t>
  </si>
  <si>
    <t>07414</t>
  </si>
  <si>
    <t>0742</t>
  </si>
  <si>
    <t>07421</t>
  </si>
  <si>
    <t>07422</t>
  </si>
  <si>
    <t>07423</t>
  </si>
  <si>
    <t>0743</t>
  </si>
  <si>
    <t>8. SOCIĀLĀS REHABILITĀCIJAS INSTITŪCIJAS TERITORIJA, ĒKAS</t>
  </si>
  <si>
    <t>8.1. Teritorija, ēkas</t>
  </si>
  <si>
    <t>8.2.  Plānotais vietu skaits un faktiskais vietu aizpildījums, gultas vietas</t>
  </si>
  <si>
    <t>9. SOCIĀLĀS REHABILITĀCIJAS INSTITŪCIJAS  DARBINIEKI UZ PĀRSKATA GADA 31.DECEMBRI</t>
  </si>
  <si>
    <t>0815</t>
  </si>
  <si>
    <t>08221</t>
  </si>
  <si>
    <t>08222</t>
  </si>
  <si>
    <t>08223</t>
  </si>
  <si>
    <t>08224</t>
  </si>
  <si>
    <t>08225</t>
  </si>
  <si>
    <t>08226</t>
  </si>
  <si>
    <t>10.DATI PAR SOCIĀLĀS REHABILITĀCIJAS INSTITŪCIJAS VADĪTĀJU</t>
  </si>
  <si>
    <t>10.1. Institūcijas vadītāja izglītība</t>
  </si>
  <si>
    <t>1012</t>
  </si>
  <si>
    <t>1013</t>
  </si>
  <si>
    <t>10131</t>
  </si>
  <si>
    <t>1014</t>
  </si>
  <si>
    <t>10141</t>
  </si>
  <si>
    <t>11. SOCIĀLĀS REHABILITĀCIJAS PAKALPOJUMA SNIEDZĒJI DZĪVESVIETĀ</t>
  </si>
  <si>
    <t>1.1. Pārskata gada laikā  pakalpojumu saņēmušo personu skaits</t>
  </si>
  <si>
    <t xml:space="preserve">1.2.  Pakalpojumu saņēmušo personu sadalījums pa vecuma grupām </t>
  </si>
  <si>
    <r>
      <t>1.3. Pakalpojumu saņēmušo personu sadalījums pa reģioniem</t>
    </r>
    <r>
      <rPr>
        <b/>
        <vertAlign val="superscript"/>
        <sz val="11"/>
        <rFont val="Times New Roman"/>
        <family val="1"/>
      </rPr>
      <t>1)</t>
    </r>
  </si>
  <si>
    <t>1.4. Pakalpojumu saņēmušo personu sadalījums pēc vardarbības veidiem</t>
  </si>
  <si>
    <t>1.4.1. Pakalpojumu saņēmušo bērnu sadalījums pēc vardarbības veidiem</t>
  </si>
  <si>
    <r>
      <t xml:space="preserve">Pārskata gada laikā </t>
    </r>
    <r>
      <rPr>
        <sz val="10"/>
        <rFont val="Times New Roman"/>
        <family val="1"/>
      </rPr>
      <t>pakalpojumu saņēma</t>
    </r>
    <r>
      <rPr>
        <b/>
        <sz val="10"/>
        <rFont val="Times New Roman"/>
        <family val="1"/>
      </rPr>
      <t xml:space="preserve"> bērni - kopā</t>
    </r>
  </si>
  <si>
    <r>
      <t xml:space="preserve">Pārskata gada laikā </t>
    </r>
    <r>
      <rPr>
        <sz val="10"/>
        <rFont val="Times New Roman"/>
        <family val="1"/>
      </rPr>
      <t>pakalpojumu saņēma</t>
    </r>
    <r>
      <rPr>
        <b/>
        <sz val="10"/>
        <rFont val="Times New Roman"/>
        <family val="1"/>
      </rPr>
      <t xml:space="preserve"> pilngadīgās personas - kopā</t>
    </r>
  </si>
  <si>
    <t>1.4.2.  Pakalpojumu saņēmušo pilngadīgi personu sadalījums pēc vardarbības veidiem</t>
  </si>
  <si>
    <t>1.4.3.  Pakalpojumu saņēmušo vardarbības veicēju sadalījums pēc vardarbības veidiem</t>
  </si>
  <si>
    <t>Pārskata gada laikā pakalpojumu vardarbības veicējiem  saņēma - kopā</t>
  </si>
  <si>
    <t>1.6. Pakalpojuma konsultāciju skaits</t>
  </si>
  <si>
    <r>
      <t>Pārskata gada laikā</t>
    </r>
    <r>
      <rPr>
        <sz val="10"/>
        <rFont val="Times New Roman"/>
        <family val="1"/>
      </rPr>
      <t xml:space="preserve">pakalpojumu </t>
    </r>
    <r>
      <rPr>
        <sz val="10"/>
        <color indexed="10"/>
        <rFont val="Times New Roman"/>
        <family val="1"/>
      </rPr>
      <t xml:space="preserve">dzīvesvietā </t>
    </r>
    <r>
      <rPr>
        <sz val="10"/>
        <rFont val="Times New Roman"/>
        <family val="1"/>
      </rPr>
      <t>saņēma</t>
    </r>
    <r>
      <rPr>
        <b/>
        <sz val="10"/>
        <rFont val="Times New Roman"/>
        <family val="1"/>
      </rPr>
      <t xml:space="preserve"> bērni - kopā</t>
    </r>
  </si>
  <si>
    <r>
      <t xml:space="preserve">Pārskata gada laikā </t>
    </r>
    <r>
      <rPr>
        <sz val="10"/>
        <rFont val="Times New Roman"/>
        <family val="1"/>
      </rPr>
      <t xml:space="preserve"> pakalpojumu </t>
    </r>
    <r>
      <rPr>
        <sz val="10"/>
        <color indexed="10"/>
        <rFont val="Times New Roman"/>
        <family val="1"/>
      </rPr>
      <t xml:space="preserve">dzīvesvietā </t>
    </r>
    <r>
      <rPr>
        <sz val="10"/>
        <rFont val="Times New Roman"/>
        <family val="1"/>
      </rPr>
      <t>saņēma</t>
    </r>
    <r>
      <rPr>
        <b/>
        <sz val="10"/>
        <rFont val="Times New Roman"/>
        <family val="1"/>
      </rPr>
      <t xml:space="preserve"> pilngadīgās personas - kopā</t>
    </r>
  </si>
  <si>
    <t xml:space="preserve">1.8. Pakalpojuma sniedzēja sadarbība saistībā ar pakalpojumu sniegšanu bērniem </t>
  </si>
  <si>
    <t xml:space="preserve">no tiem -  pakalpojumu sniedzējs </t>
  </si>
  <si>
    <t>2. SOCIĀLĀS REHABILITĀCIJAS PAKALPOJUMA KURSU PILNĪBĀ UN DAĻĒJI SAŅĒMUŠO BĒRNU SKAITS UN PAKALPOJUMA PĀRTRAUKŠANAS IEMESLI PĀRSKATA GADĀ</t>
  </si>
  <si>
    <t xml:space="preserve">2.1. Saņemts pilns piešķirtais pakalpojuma kurss </t>
  </si>
  <si>
    <t xml:space="preserve">     Rehabilitācija sekmīgi pabeigta pirms plānotā pakalpojuma kursa beigām</t>
  </si>
  <si>
    <t xml:space="preserve">     Rehabilitācijas veida maiņa</t>
  </si>
  <si>
    <t xml:space="preserve">     Veselības stāvokļa pasliktināšanās</t>
  </si>
  <si>
    <t xml:space="preserve">     Pēc paša ( vecāku) iniciatīvas</t>
  </si>
  <si>
    <t>Nepakļaušanās pakalpojuma sniedzēja prasībām (aizbēdzis, neievēro režīmu vai citas prasības)</t>
  </si>
  <si>
    <t xml:space="preserve">    Cits iemesls (norādīt, kāds)</t>
  </si>
  <si>
    <r>
      <t>2.4.</t>
    </r>
    <r>
      <rPr>
        <b/>
        <sz val="11"/>
        <rFont val="Times New Roman"/>
        <family val="1"/>
      </rPr>
      <t xml:space="preserve"> Pakalpojuma pārtraukšana pēc ne mazāk kā  50% no piešķirtā pakalpojuma kursa saņemšanas</t>
    </r>
  </si>
  <si>
    <t>3. SOCIĀLĀS REHABILITĀCIJAS PAKALPOJUMA KURSU PILNĪBĀ UN DAĻĒJI SAŅĒMUŠO PILNGADĪGO PERSONU SKAITS UN PAKALPOJUMA PĀRTRAUKŠANAS IEMESLI PĀRSKATA GADĀ</t>
  </si>
  <si>
    <t xml:space="preserve">3.1. Saņemts pilns piešķirtais pakalpojuma kurss </t>
  </si>
  <si>
    <r>
      <t xml:space="preserve">Pārskata gada laikā  – </t>
    </r>
    <r>
      <rPr>
        <b/>
        <sz val="10"/>
        <rFont val="Times New Roman"/>
        <family val="1"/>
      </rPr>
      <t>pilngadīgas personas kopā</t>
    </r>
  </si>
  <si>
    <t xml:space="preserve">     Rehabilitācijas sekmīgi pabeigta pirms plānotā kursa beigām</t>
  </si>
  <si>
    <t xml:space="preserve">    Rehabilitācijas veida maiņa</t>
  </si>
  <si>
    <t xml:space="preserve">    Veselības stāvokļa pasliktināšanās</t>
  </si>
  <si>
    <t xml:space="preserve">    Pēc paša iniciatīvas</t>
  </si>
  <si>
    <t xml:space="preserve">     Cits iemesls (norādīt, kāds)</t>
  </si>
  <si>
    <t xml:space="preserve">no tām    </t>
  </si>
  <si>
    <t>3.4. Pakalpojuma pārtraukšana pēc ne mazāk kā  50% no piešķirtā pakalpojuma kursa saņemšanas</t>
  </si>
  <si>
    <t>4.1. Vardarbības veicēji pret pārskata gada laikā pakalpojumu saņēmušajiem bērniem</t>
  </si>
  <si>
    <r>
      <t xml:space="preserve">Pārskata gada laikā </t>
    </r>
    <r>
      <rPr>
        <sz val="10"/>
        <rFont val="Times New Roman"/>
        <family val="1"/>
      </rPr>
      <t>pakalpojumu saņēma</t>
    </r>
    <r>
      <rPr>
        <b/>
        <sz val="10"/>
        <rFont val="Times New Roman"/>
        <family val="1"/>
      </rPr>
      <t xml:space="preserve"> - bērni kopā:</t>
    </r>
  </si>
  <si>
    <t>4.2. Vardarbības veicēji pret pārskata gada laikā pakalpojumu saņēmušajām pilngadīgajām personām</t>
  </si>
  <si>
    <t>viens no vecākiem un kāds no mājsaimniecībā dzīvojošiem cilvēkiem</t>
  </si>
  <si>
    <r>
      <t xml:space="preserve">Pārskata gada laikā </t>
    </r>
    <r>
      <rPr>
        <sz val="10"/>
        <rFont val="Times New Roman"/>
        <family val="1"/>
      </rPr>
      <t>pakalpojumu saņēma</t>
    </r>
    <r>
      <rPr>
        <b/>
        <sz val="10"/>
        <rFont val="Times New Roman"/>
        <family val="1"/>
      </rPr>
      <t xml:space="preserve"> - pilngadīgas personas kopā:</t>
    </r>
  </si>
  <si>
    <t>5.2. Sadalījums pēc atkārtota pakalpojuma piešķiršanas biežuma</t>
  </si>
  <si>
    <t>bērniem</t>
  </si>
  <si>
    <t>pilngadīgām personām</t>
  </si>
  <si>
    <r>
      <t xml:space="preserve">konsultāciju skaits  </t>
    </r>
    <r>
      <rPr>
        <b/>
        <sz val="10"/>
        <rFont val="Times New Roman"/>
        <family val="1"/>
      </rPr>
      <t xml:space="preserve">mazāks </t>
    </r>
    <r>
      <rPr>
        <sz val="10"/>
        <rFont val="Times New Roman"/>
        <family val="1"/>
      </rPr>
      <t>par 16</t>
    </r>
  </si>
  <si>
    <r>
      <t xml:space="preserve">konsultāciju skaits </t>
    </r>
    <r>
      <rPr>
        <b/>
        <sz val="10"/>
        <rFont val="Times New Roman"/>
        <family val="1"/>
      </rPr>
      <t xml:space="preserve">lielāks </t>
    </r>
    <r>
      <rPr>
        <sz val="10"/>
        <rFont val="Times New Roman"/>
        <family val="1"/>
      </rPr>
      <t>par 16</t>
    </r>
  </si>
  <si>
    <t>maksimālais valsts apmaksāto konsultāciju skaits (16 konsultācijas)</t>
  </si>
  <si>
    <t>maksimālais valsts apmaksāto konsultāciju skaits (10 konsultācijas)</t>
  </si>
  <si>
    <t>115</t>
  </si>
  <si>
    <t>071101</t>
  </si>
  <si>
    <t>071102</t>
  </si>
  <si>
    <t>071103</t>
  </si>
  <si>
    <t>0711031</t>
  </si>
  <si>
    <t>0711032</t>
  </si>
  <si>
    <t>071104</t>
  </si>
  <si>
    <t>0711041</t>
  </si>
  <si>
    <t>0711042</t>
  </si>
  <si>
    <t>071105</t>
  </si>
  <si>
    <t>071106</t>
  </si>
  <si>
    <t>071107</t>
  </si>
  <si>
    <t>071108</t>
  </si>
  <si>
    <t>0711081</t>
  </si>
  <si>
    <t>0711082</t>
  </si>
  <si>
    <t>071109</t>
  </si>
  <si>
    <t>0711121</t>
  </si>
  <si>
    <t>071113</t>
  </si>
  <si>
    <t>0711131</t>
  </si>
  <si>
    <t>071114</t>
  </si>
  <si>
    <t>072131</t>
  </si>
  <si>
    <t>072132</t>
  </si>
  <si>
    <t>072141</t>
  </si>
  <si>
    <t>072142</t>
  </si>
  <si>
    <t>072151</t>
  </si>
  <si>
    <t>072152</t>
  </si>
  <si>
    <t>07218</t>
  </si>
  <si>
    <t>07219</t>
  </si>
  <si>
    <r>
      <t xml:space="preserve">nodarbību skaits  </t>
    </r>
    <r>
      <rPr>
        <b/>
        <sz val="10"/>
        <rFont val="Times New Roman"/>
        <family val="1"/>
      </rPr>
      <t xml:space="preserve">mazāks </t>
    </r>
    <r>
      <rPr>
        <sz val="10"/>
        <rFont val="Times New Roman"/>
        <family val="1"/>
      </rPr>
      <t>par 10</t>
    </r>
  </si>
  <si>
    <r>
      <t xml:space="preserve">nodarbību skaits </t>
    </r>
    <r>
      <rPr>
        <b/>
        <sz val="10"/>
        <rFont val="Times New Roman"/>
        <family val="1"/>
      </rPr>
      <t xml:space="preserve">lielāks </t>
    </r>
    <r>
      <rPr>
        <sz val="10"/>
        <rFont val="Times New Roman"/>
        <family val="1"/>
      </rPr>
      <t>par 10</t>
    </r>
  </si>
  <si>
    <t>09111</t>
  </si>
  <si>
    <t>091111</t>
  </si>
  <si>
    <t>091112</t>
  </si>
  <si>
    <t>091113</t>
  </si>
  <si>
    <t>09112</t>
  </si>
  <si>
    <t>091121</t>
  </si>
  <si>
    <t>091122</t>
  </si>
  <si>
    <t>091123</t>
  </si>
  <si>
    <t>09113</t>
  </si>
  <si>
    <t>09114</t>
  </si>
  <si>
    <t>091141</t>
  </si>
  <si>
    <t>091142</t>
  </si>
  <si>
    <t>091143</t>
  </si>
  <si>
    <t>091144</t>
  </si>
  <si>
    <t>09115</t>
  </si>
  <si>
    <t>09116</t>
  </si>
  <si>
    <t>09117</t>
  </si>
  <si>
    <t>maksimālais valsts apmaksāto nodarbību skaits (10 konsultācijas)</t>
  </si>
  <si>
    <r>
      <t xml:space="preserve">Pārskata gada laikā </t>
    </r>
    <r>
      <rPr>
        <sz val="10"/>
        <rFont val="Times New Roman"/>
        <family val="1"/>
      </rPr>
      <t xml:space="preserve"> pakalpojumu  </t>
    </r>
    <r>
      <rPr>
        <sz val="10"/>
        <color indexed="10"/>
        <rFont val="Times New Roman"/>
        <family val="1"/>
      </rPr>
      <t xml:space="preserve">institūcijā </t>
    </r>
    <r>
      <rPr>
        <sz val="10"/>
        <rFont val="Times New Roman"/>
        <family val="1"/>
      </rPr>
      <t>saņēma</t>
    </r>
    <r>
      <rPr>
        <b/>
        <sz val="10"/>
        <rFont val="Times New Roman"/>
        <family val="1"/>
      </rPr>
      <t xml:space="preserve"> bērni - kopā</t>
    </r>
  </si>
  <si>
    <t>rehabilitācijas kursu, īsāku par 30 dienām</t>
  </si>
  <si>
    <t xml:space="preserve"> rehabilitācijas kursu - 30 dienas</t>
  </si>
  <si>
    <t xml:space="preserve"> rehabilitācijas kursu - 60 dienas</t>
  </si>
  <si>
    <t xml:space="preserve"> rehabilitācijas kursu, ilgāku par 60 dienām</t>
  </si>
  <si>
    <r>
      <t>Pārskata gada laikā</t>
    </r>
    <r>
      <rPr>
        <sz val="10"/>
        <rFont val="Times New Roman"/>
        <family val="1"/>
      </rPr>
      <t xml:space="preserve"> pakalpojumu  </t>
    </r>
    <r>
      <rPr>
        <sz val="10"/>
        <color indexed="10"/>
        <rFont val="Times New Roman"/>
        <family val="1"/>
      </rPr>
      <t xml:space="preserve">institūcijā </t>
    </r>
    <r>
      <rPr>
        <sz val="10"/>
        <rFont val="Times New Roman"/>
        <family val="1"/>
      </rPr>
      <t>saņēma</t>
    </r>
    <r>
      <rPr>
        <b/>
        <sz val="10"/>
        <rFont val="Times New Roman"/>
        <family val="1"/>
      </rPr>
      <t xml:space="preserve"> pilngadīgās personas - kopā</t>
    </r>
  </si>
  <si>
    <r>
      <t>Pārskata gada laikā</t>
    </r>
    <r>
      <rPr>
        <sz val="10"/>
        <rFont val="Times New Roman"/>
        <family val="1"/>
      </rPr>
      <t xml:space="preserve"> pakalpojumu institūcijā un dzīvesvietā </t>
    </r>
    <r>
      <rPr>
        <b/>
        <sz val="10"/>
        <rFont val="Times New Roman"/>
        <family val="1"/>
      </rPr>
      <t>ATKĀRTOTI</t>
    </r>
    <r>
      <rPr>
        <sz val="10"/>
        <rFont val="Times New Roman"/>
        <family val="1"/>
      </rPr>
      <t xml:space="preserve"> saņēma </t>
    </r>
    <r>
      <rPr>
        <b/>
        <sz val="10"/>
        <rFont val="Times New Roman"/>
        <family val="1"/>
      </rPr>
      <t>personas- kopā</t>
    </r>
  </si>
  <si>
    <t>Pārskata gada laikā pakalpojumu institūcijā un dzīvesvietā ATKĀRTOTI saņēma personas- kopā</t>
  </si>
  <si>
    <r>
      <t xml:space="preserve">7.2 Finanšu līdzekļu izlietojums uz vienu personu </t>
    </r>
    <r>
      <rPr>
        <sz val="11"/>
        <rFont val="Times New Roman"/>
        <family val="1"/>
      </rPr>
      <t>(bez kapitālajiem izdevumiem)</t>
    </r>
  </si>
  <si>
    <t>Pārskata gadā UZ VIENU PERSONU izlietots (eiro)</t>
  </si>
  <si>
    <r>
      <t>Pārskata gada laikā</t>
    </r>
    <r>
      <rPr>
        <sz val="10"/>
        <rFont val="Times New Roman"/>
        <family val="1"/>
      </rPr>
      <t xml:space="preserve"> pakalpojumu saņēma</t>
    </r>
    <r>
      <rPr>
        <b/>
        <sz val="10"/>
        <rFont val="Times New Roman"/>
        <family val="1"/>
      </rPr>
      <t xml:space="preserve"> personas - kopā</t>
    </r>
  </si>
  <si>
    <r>
      <t xml:space="preserve">Pārskata gada laikā </t>
    </r>
    <r>
      <rPr>
        <sz val="10"/>
        <rFont val="Times New Roman"/>
        <family val="1"/>
      </rPr>
      <t>pakalpojumu saņēma personas</t>
    </r>
    <r>
      <rPr>
        <b/>
        <sz val="10"/>
        <rFont val="Times New Roman"/>
        <family val="1"/>
      </rPr>
      <t xml:space="preserve"> - kopā</t>
    </r>
  </si>
  <si>
    <t xml:space="preserve">            līdz 17 g.v</t>
  </si>
  <si>
    <t>Pārskata gada laikā pakalpojumu saņēma vardarbības veicēji - kopā</t>
  </si>
  <si>
    <t>0122</t>
  </si>
  <si>
    <t>01221</t>
  </si>
  <si>
    <t>01222</t>
  </si>
  <si>
    <t>01223</t>
  </si>
  <si>
    <t>01224</t>
  </si>
  <si>
    <t>01225</t>
  </si>
  <si>
    <t>01227</t>
  </si>
  <si>
    <t>01229</t>
  </si>
  <si>
    <t>Pakalpojumu sniegšanai saņemto līdzekļu kopapjoms</t>
  </si>
  <si>
    <t xml:space="preserve"> Ieņēmumi pārskata gadā </t>
  </si>
  <si>
    <t>Institūcijas vajadzībām izlietoto līdzekļu kopapjoms (bez kapitālajiem izdevumiem)</t>
  </si>
  <si>
    <t>7.3 Pakalpojumus saņēmušo bērnu pavadoņi</t>
  </si>
  <si>
    <r>
      <t>Pārskata gada laikā</t>
    </r>
    <r>
      <rPr>
        <sz val="10"/>
        <rFont val="Times New Roman"/>
        <family val="1"/>
      </rPr>
      <t xml:space="preserve"> pakalpojumu saņēma p</t>
    </r>
    <r>
      <rPr>
        <b/>
        <sz val="10"/>
        <rFont val="Times New Roman"/>
        <family val="1"/>
      </rPr>
      <t>ersonas - kopā</t>
    </r>
  </si>
  <si>
    <t xml:space="preserve">           4 -6 g.v. </t>
  </si>
  <si>
    <t>konstatēta arī fiziska un seksuāla vardarbība</t>
  </si>
  <si>
    <r>
      <t>pēc</t>
    </r>
    <r>
      <rPr>
        <b/>
        <sz val="10"/>
        <rFont val="Times New Roman"/>
        <family val="1"/>
      </rPr>
      <t xml:space="preserve"> ekonomiskas vardarbības</t>
    </r>
  </si>
  <si>
    <r>
      <t xml:space="preserve">pēc </t>
    </r>
    <r>
      <rPr>
        <b/>
        <sz val="10"/>
        <rFont val="Times New Roman"/>
        <family val="1"/>
      </rPr>
      <t xml:space="preserve">vairāku </t>
    </r>
    <r>
      <rPr>
        <sz val="10"/>
        <rFont val="Times New Roman"/>
        <family val="1"/>
      </rPr>
      <t>vardarbības veidu kombinācijas</t>
    </r>
  </si>
  <si>
    <t>pret laulāto/personu, ar kuru attiecīgā fiziskā persona dzīvo kopīgā mājsaimniecībā</t>
  </si>
  <si>
    <t>persona, kura baidās, ka tā varētu izturēties vardarbīgi</t>
  </si>
  <si>
    <t xml:space="preserve">pret personu uzsākta administratīvā pārkāpuma lietvedība par tāda administratīvā pārkāpuma izdarīšanu, kas saistīts ar vardarbību </t>
  </si>
  <si>
    <t xml:space="preserve">pret personu uzsākts kriminālprocess par tāda noziedzīga nodarījuma izdarīšanu, kas saistīts ar vardarbību vai vardarbības piedraudējumu </t>
  </si>
  <si>
    <t>1.5. Pakalpojuma kursa ilgums</t>
  </si>
  <si>
    <t>Vīrieši/ zēni</t>
  </si>
  <si>
    <t>Sievietes/ meitenes</t>
  </si>
  <si>
    <t xml:space="preserve">2.2.Pakalpojuma pārtraukšana pēc mazāk nekā 50% no piešķirtā pakalpojuma kursa saņemšanas </t>
  </si>
  <si>
    <t>pēc ekonomiskas vardarbības</t>
  </si>
  <si>
    <t>pēc vairāku vardarbības veidu kombinācijas</t>
  </si>
  <si>
    <t xml:space="preserve">3.2.Pakalpojuma pārtraukšana pēc mazāk nekā 50% no piešķirtā pakalpojuma kursa saņemšanas </t>
  </si>
  <si>
    <t>ar bērna izglītošanu, aprūpi vai audzināšanu saistīta persona:</t>
  </si>
  <si>
    <t xml:space="preserve">            no izglītības iestāde</t>
  </si>
  <si>
    <t xml:space="preserve">          no  bērnu ārpusģimenes aprūpes iestāde</t>
  </si>
  <si>
    <t xml:space="preserve">          no sociālās korekcija izglītības iestāde</t>
  </si>
  <si>
    <t xml:space="preserve">          no  ieslodzījuma vieta</t>
  </si>
  <si>
    <t xml:space="preserve">         no  cits</t>
  </si>
  <si>
    <t>laulātais/persona, ar kuru attiecīgā fiziskā persona dzīvo kopīgā mājsaimniecībā</t>
  </si>
  <si>
    <t>bijušais laulātais/persona, ar kuru attiecīgā fiziskā persona nedzīvo kopīgā mājsaimniecībā</t>
  </si>
  <si>
    <t>Pieņemts tiesneša vai tiesas lēmums par pagaidu aizsardzību pret vardarbību</t>
  </si>
  <si>
    <t xml:space="preserve">           4 - 6 g. v. </t>
  </si>
  <si>
    <t>7. Sociālās rehabilitācijas pakalpojumu sniedzēju izdevumi</t>
  </si>
  <si>
    <t>par vidējo konsultāciju skaitu uz vienu bērnu</t>
  </si>
  <si>
    <t>par vienu konsultāciju bērnam</t>
  </si>
  <si>
    <t>par vidējo konsultāciju skaitu uz vienu pilngadīgu personu</t>
  </si>
  <si>
    <t>par vienu konsultāciju pilngadīgai personai</t>
  </si>
  <si>
    <t>vidēji vienai pilngadīgai personai</t>
  </si>
  <si>
    <r>
      <t>Pārskata gada laikā</t>
    </r>
    <r>
      <rPr>
        <sz val="10"/>
        <rFont val="Times New Roman"/>
        <family val="1"/>
      </rPr>
      <t xml:space="preserve"> pakalpojumu saņēmušo bērnu pavadoņu skaits, kuri uzturējās institūcijā</t>
    </r>
  </si>
  <si>
    <t>7.4 Pakalpojumus saņēmušo bērnu pavadoņu raksturojums</t>
  </si>
  <si>
    <r>
      <t>Dzīvojamo istabu platība uz 1 bērnu</t>
    </r>
    <r>
      <rPr>
        <vertAlign val="superscript"/>
        <sz val="10"/>
        <rFont val="Times New Roman"/>
        <family val="1"/>
      </rPr>
      <t>1)</t>
    </r>
  </si>
  <si>
    <r>
      <t>1)</t>
    </r>
    <r>
      <rPr>
        <sz val="9"/>
        <rFont val="Times New Roman"/>
        <family val="1"/>
      </rPr>
      <t> Aprēķina, 0714. kodā ierakstīto dzīvojamo istabu kopējo platību dalot ar vietu skaitu institūcijā.</t>
    </r>
  </si>
  <si>
    <t>11.Pakalpojuma sniedzēju skaits un  profesijas nosaukums saskaņā ar profesiju klasifikatoru</t>
  </si>
  <si>
    <t>0152</t>
  </si>
  <si>
    <t>01521</t>
  </si>
  <si>
    <t>01522</t>
  </si>
  <si>
    <t>01523</t>
  </si>
  <si>
    <t>01524</t>
  </si>
  <si>
    <t>0162</t>
  </si>
  <si>
    <t>01621</t>
  </si>
  <si>
    <t>01622</t>
  </si>
  <si>
    <t>01623</t>
  </si>
  <si>
    <t>0331</t>
  </si>
  <si>
    <t>0332</t>
  </si>
  <si>
    <t>0333</t>
  </si>
  <si>
    <t>0334</t>
  </si>
  <si>
    <t>0337</t>
  </si>
  <si>
    <t>0335</t>
  </si>
  <si>
    <t>0336</t>
  </si>
  <si>
    <t>03212</t>
  </si>
  <si>
    <t>032121</t>
  </si>
  <si>
    <t>032122</t>
  </si>
  <si>
    <t>032123</t>
  </si>
  <si>
    <t>032124</t>
  </si>
  <si>
    <t>032125</t>
  </si>
  <si>
    <t>032126</t>
  </si>
  <si>
    <t>0321261</t>
  </si>
  <si>
    <t>0321262</t>
  </si>
  <si>
    <t>0321263</t>
  </si>
  <si>
    <t>03213</t>
  </si>
  <si>
    <t>03214</t>
  </si>
  <si>
    <t>032141</t>
  </si>
  <si>
    <t>032142</t>
  </si>
  <si>
    <t>032143</t>
  </si>
  <si>
    <t>032144</t>
  </si>
  <si>
    <t>032145</t>
  </si>
  <si>
    <t>032146</t>
  </si>
  <si>
    <t>0321461</t>
  </si>
  <si>
    <t>0321462</t>
  </si>
  <si>
    <t>0321463</t>
  </si>
  <si>
    <t>03216</t>
  </si>
  <si>
    <t>032161</t>
  </si>
  <si>
    <t>032162</t>
  </si>
  <si>
    <t>032163</t>
  </si>
  <si>
    <t>032164</t>
  </si>
  <si>
    <t>032165</t>
  </si>
  <si>
    <t>032166</t>
  </si>
  <si>
    <t>0321661</t>
  </si>
  <si>
    <t>0321662</t>
  </si>
  <si>
    <t>0321663</t>
  </si>
  <si>
    <t>03218</t>
  </si>
  <si>
    <t>032181</t>
  </si>
  <si>
    <t>032182</t>
  </si>
  <si>
    <t>032183</t>
  </si>
  <si>
    <t>032184</t>
  </si>
  <si>
    <t>032185</t>
  </si>
  <si>
    <t>032186</t>
  </si>
  <si>
    <t>0321861</t>
  </si>
  <si>
    <t>0321862</t>
  </si>
  <si>
    <t>0321863</t>
  </si>
  <si>
    <t>034131</t>
  </si>
  <si>
    <t>034132</t>
  </si>
  <si>
    <t>034133</t>
  </si>
  <si>
    <t>034134</t>
  </si>
  <si>
    <t>034135</t>
  </si>
  <si>
    <t>034136</t>
  </si>
  <si>
    <t>0341361</t>
  </si>
  <si>
    <t>0341362</t>
  </si>
  <si>
    <t>0341363</t>
  </si>
  <si>
    <t>0351</t>
  </si>
  <si>
    <t>0352</t>
  </si>
  <si>
    <t>0353</t>
  </si>
  <si>
    <t>0354</t>
  </si>
  <si>
    <t>0355</t>
  </si>
  <si>
    <t>0356</t>
  </si>
  <si>
    <t>0357</t>
  </si>
  <si>
    <t>0411</t>
  </si>
  <si>
    <t xml:space="preserve"> 2 - 3 g. v. </t>
  </si>
  <si>
    <t xml:space="preserve">4 - 6 g. v. </t>
  </si>
  <si>
    <t>VSPARK 22710016</t>
  </si>
  <si>
    <t xml:space="preserve">            46 - 55 g.v.</t>
  </si>
  <si>
    <t xml:space="preserve">            56 - 65 g.v.</t>
  </si>
  <si>
    <t xml:space="preserve">           13 - 15 g.v. </t>
  </si>
  <si>
    <t xml:space="preserve">           16 - 17 g. v.  </t>
  </si>
  <si>
    <t xml:space="preserve">13 - 15 g. v. </t>
  </si>
  <si>
    <t xml:space="preserve"> 16 - 17 g. v. </t>
  </si>
  <si>
    <t>46 - 55 g.v.</t>
  </si>
  <si>
    <t>56 - 65 g.v.</t>
  </si>
  <si>
    <t xml:space="preserve">            45 - 55 g.v.</t>
  </si>
  <si>
    <t>9. Amata nosaukums saskaņā ar profesiju klasifikatoru</t>
  </si>
  <si>
    <r>
      <t>Faktiski šajos amatos strādājošo personu skaits</t>
    </r>
    <r>
      <rPr>
        <b/>
        <vertAlign val="superscript"/>
        <sz val="10"/>
        <color indexed="10"/>
        <rFont val="Times New Roman"/>
        <family val="1"/>
      </rPr>
      <t>2</t>
    </r>
    <r>
      <rPr>
        <b/>
        <vertAlign val="superscript"/>
        <sz val="10"/>
        <rFont val="Times New Roman"/>
        <family val="1"/>
      </rPr>
      <t>)</t>
    </r>
  </si>
  <si>
    <r>
      <rPr>
        <vertAlign val="superscript"/>
        <sz val="9"/>
        <color indexed="10"/>
        <rFont val="Times New Roman"/>
        <family val="1"/>
      </rPr>
      <t>2</t>
    </r>
    <r>
      <rPr>
        <vertAlign val="superscript"/>
        <sz val="9"/>
        <rFont val="Times New Roman"/>
        <family val="1"/>
      </rPr>
      <t>)</t>
    </r>
    <r>
      <rPr>
        <sz val="9"/>
        <rFont val="Times New Roman"/>
        <family val="1"/>
      </rPr>
      <t> Tā kā darbinieki var strādāt nepilnu slodzi vai vairāk par slodzi, šim skaitam nav jābūt faktiski amatos strādājošo personu skaita summai. Norāda kopējo iestādes darbinieku skaitu.</t>
    </r>
  </si>
  <si>
    <r>
      <rPr>
        <vertAlign val="superscript"/>
        <sz val="9"/>
        <color indexed="10"/>
        <rFont val="Times New Roman"/>
        <family val="1"/>
      </rPr>
      <t>3</t>
    </r>
    <r>
      <rPr>
        <vertAlign val="superscript"/>
        <sz val="9"/>
        <rFont val="Times New Roman"/>
        <family val="1"/>
      </rPr>
      <t>)</t>
    </r>
    <r>
      <rPr>
        <sz val="9"/>
        <rFont val="Times New Roman"/>
        <family val="1"/>
      </rPr>
      <t> Administratīvais personāls – direktors un direktora vietnieks, grāmatvedis, ekonomists, lietvedis, arhīva lietu speciālists, personāla inspektors.</t>
    </r>
  </si>
  <si>
    <t xml:space="preserve">sociālie darbinieki </t>
  </si>
  <si>
    <t xml:space="preserve">sociālie aprūpētāji </t>
  </si>
  <si>
    <t xml:space="preserve">sociālie rehabilitētāji </t>
  </si>
  <si>
    <t xml:space="preserve">psihoterapeiti </t>
  </si>
  <si>
    <t xml:space="preserve">medicīnas māsas </t>
  </si>
  <si>
    <t xml:space="preserve">sociālie pedagogi </t>
  </si>
  <si>
    <t xml:space="preserve">psihologi </t>
  </si>
  <si>
    <t xml:space="preserve">audzinātāji </t>
  </si>
  <si>
    <t xml:space="preserve">aukles, aprūpētāji </t>
  </si>
  <si>
    <t>juristi</t>
  </si>
  <si>
    <t xml:space="preserve">juristi </t>
  </si>
  <si>
    <t xml:space="preserve">2017.gada 13.jūnija noteikumiem Nr.324 </t>
  </si>
  <si>
    <t>014361</t>
  </si>
  <si>
    <t>014362</t>
  </si>
  <si>
    <r>
      <t>administratīvais personāls</t>
    </r>
    <r>
      <rPr>
        <b/>
        <vertAlign val="superscript"/>
        <sz val="10"/>
        <rFont val="Times New Roman"/>
        <family val="1"/>
      </rPr>
      <t>3)</t>
    </r>
  </si>
  <si>
    <t>līdz 2023.gada 15.februārim</t>
  </si>
  <si>
    <t>2022. GADĀ</t>
  </si>
  <si>
    <t>Pārskatu sagatavoja: Bauskas novada Sociālā dienesta Vecumnieku struktūrvienības vadītāja Ina Jankeviča</t>
  </si>
  <si>
    <r>
      <t xml:space="preserve">Kontaktinformācija: </t>
    </r>
    <r>
      <rPr>
        <sz val="10"/>
        <rFont val="Times New Roman"/>
        <family val="1"/>
      </rPr>
      <t xml:space="preserve">tālrunis:       </t>
    </r>
    <r>
      <rPr>
        <b/>
        <sz val="10"/>
        <rFont val="Times New Roman"/>
        <family val="1"/>
      </rPr>
      <t>20219567</t>
    </r>
  </si>
  <si>
    <t>ina.jankevica@bauska.lv</t>
  </si>
  <si>
    <t>Dina Romanovska</t>
  </si>
  <si>
    <t>Bauskas novada pašvaldības iestāde "Bauskas novada Sociālais dienests"</t>
  </si>
  <si>
    <t>Rūpniecības iela 7, Bauka, Bauskas novads</t>
  </si>
  <si>
    <t>LV - 3901</t>
  </si>
  <si>
    <t>Sociālās rehabilitācijas pakalpojumu sniedzējas institūcijas direktors / vadītājs: Dina Romanovska</t>
  </si>
  <si>
    <t>Tālrunis: 63921800</t>
  </si>
  <si>
    <t>Tālrunis : 63976733</t>
  </si>
  <si>
    <t>E - pasts-dina.romanovska@bauska.lv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</si>
</sst>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#,##0.00\ _L_s"/>
    <numFmt numFmtId="177" formatCode="m/d/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97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2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0"/>
      <color indexed="12"/>
      <name val="Times New Roman Baltic"/>
      <family val="1"/>
    </font>
    <font>
      <b/>
      <i/>
      <sz val="10"/>
      <color indexed="18"/>
      <name val="Times New Roman"/>
      <family val="1"/>
    </font>
    <font>
      <sz val="9"/>
      <name val="Times New Roman"/>
      <family val="1"/>
    </font>
    <font>
      <sz val="10"/>
      <color indexed="12"/>
      <name val="Times New Roman"/>
      <family val="1"/>
    </font>
    <font>
      <u val="single"/>
      <sz val="9"/>
      <name val="Times New Roman"/>
      <family val="1"/>
    </font>
    <font>
      <sz val="10"/>
      <color indexed="8"/>
      <name val="Times New Roman"/>
      <family val="2"/>
    </font>
    <font>
      <b/>
      <sz val="10"/>
      <color indexed="8"/>
      <name val="Times New Roman"/>
      <family val="2"/>
    </font>
    <font>
      <b/>
      <sz val="14"/>
      <color indexed="8"/>
      <name val="Times New Roman"/>
      <family val="2"/>
    </font>
    <font>
      <b/>
      <sz val="11"/>
      <color indexed="8"/>
      <name val="Times New Roman"/>
      <family val="2"/>
    </font>
    <font>
      <b/>
      <sz val="18"/>
      <color indexed="8"/>
      <name val="Times New Roman"/>
      <family val="2"/>
    </font>
    <font>
      <sz val="11"/>
      <color indexed="8"/>
      <name val="Times New Roman"/>
      <family val="2"/>
    </font>
    <font>
      <i/>
      <sz val="9"/>
      <color indexed="8"/>
      <name val="Times New Roman"/>
      <family val="2"/>
    </font>
    <font>
      <b/>
      <i/>
      <sz val="12"/>
      <color indexed="8"/>
      <name val="Times New Roman"/>
      <family val="2"/>
    </font>
    <font>
      <sz val="12"/>
      <color indexed="8"/>
      <name val="Times New Roman"/>
      <family val="2"/>
    </font>
    <font>
      <b/>
      <i/>
      <sz val="11"/>
      <color indexed="8"/>
      <name val="Times New Roman"/>
      <family val="2"/>
    </font>
    <font>
      <sz val="10"/>
      <color indexed="8"/>
      <name val="Arial"/>
      <family val="2"/>
    </font>
    <font>
      <sz val="8"/>
      <color indexed="8"/>
      <name val="Times New Roman"/>
      <family val="2"/>
    </font>
    <font>
      <b/>
      <sz val="8"/>
      <color indexed="36"/>
      <name val="Times New Roman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0"/>
      <name val="Times New Roman Baltic"/>
      <family val="0"/>
    </font>
    <font>
      <b/>
      <i/>
      <sz val="10"/>
      <color indexed="62"/>
      <name val="Times New Roman Baltic"/>
      <family val="0"/>
    </font>
    <font>
      <b/>
      <sz val="11"/>
      <color indexed="30"/>
      <name val="Tahoma"/>
      <family val="2"/>
    </font>
    <font>
      <b/>
      <i/>
      <sz val="10"/>
      <color indexed="62"/>
      <name val="Times New Roman"/>
      <family val="1"/>
    </font>
    <font>
      <b/>
      <sz val="10"/>
      <color indexed="30"/>
      <name val="Times New Roman"/>
      <family val="1"/>
    </font>
    <font>
      <sz val="10"/>
      <name val="Calibri"/>
      <family val="2"/>
    </font>
    <font>
      <vertAlign val="superscript"/>
      <sz val="9"/>
      <name val="Times New Roman"/>
      <family val="1"/>
    </font>
    <font>
      <b/>
      <vertAlign val="superscript"/>
      <sz val="10"/>
      <color indexed="10"/>
      <name val="Times New Roman"/>
      <family val="1"/>
    </font>
    <font>
      <vertAlign val="superscript"/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30"/>
      <name val="Times New Roman"/>
      <family val="1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i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i/>
      <sz val="10"/>
      <color rgb="FF0070C0"/>
      <name val="Times New Roman"/>
      <family val="1"/>
    </font>
    <font>
      <b/>
      <i/>
      <sz val="10"/>
      <color rgb="FFFF0000"/>
      <name val="Times New Roman Baltic"/>
      <family val="0"/>
    </font>
    <font>
      <b/>
      <sz val="10"/>
      <color theme="5" tint="-0.2499700039625167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i/>
      <sz val="12"/>
      <color rgb="FF00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medium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/>
      <right style="thin"/>
      <top style="thin"/>
      <bottom style="thin"/>
    </border>
    <border>
      <left style="thin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/>
      <top/>
      <bottom style="medium">
        <color indexed="8"/>
      </bottom>
    </border>
    <border>
      <left style="thin"/>
      <right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1" fillId="19" borderId="1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0" borderId="1" applyNumberFormat="0" applyAlignment="0" applyProtection="0"/>
    <xf numFmtId="0" fontId="70" fillId="21" borderId="0" applyNumberFormat="0" applyBorder="0" applyAlignment="0" applyProtection="0"/>
    <xf numFmtId="0" fontId="70" fillId="22" borderId="0" applyNumberFormat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1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27" borderId="0" applyNumberFormat="0" applyBorder="0" applyAlignment="0" applyProtection="0"/>
    <xf numFmtId="0" fontId="79" fillId="28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9" borderId="4" applyNumberFormat="0" applyAlignment="0" applyProtection="0"/>
    <xf numFmtId="0" fontId="0" fillId="30" borderId="5" applyNumberFormat="0" applyFont="0" applyAlignment="0" applyProtection="0"/>
    <xf numFmtId="9" fontId="0" fillId="0" borderId="0" applyFont="0" applyFill="0" applyBorder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85" fillId="0" borderId="7" applyNumberFormat="0" applyFill="0" applyAlignment="0" applyProtection="0"/>
    <xf numFmtId="0" fontId="86" fillId="0" borderId="8" applyNumberFormat="0" applyFill="0" applyAlignment="0" applyProtection="0"/>
    <xf numFmtId="0" fontId="87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2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" fontId="1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vertical="center"/>
    </xf>
    <xf numFmtId="0" fontId="19" fillId="0" borderId="0" xfId="0" applyNumberFormat="1" applyFont="1" applyFill="1" applyAlignment="1">
      <alignment/>
    </xf>
    <xf numFmtId="0" fontId="19" fillId="0" borderId="0" xfId="0" applyNumberFormat="1" applyFont="1" applyFill="1" applyAlignment="1">
      <alignment horizontal="right"/>
    </xf>
    <xf numFmtId="177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0" fontId="0" fillId="0" borderId="10" xfId="0" applyNumberFormat="1" applyFont="1" applyFill="1" applyBorder="1" applyAlignment="1">
      <alignment wrapText="1"/>
    </xf>
    <xf numFmtId="0" fontId="24" fillId="0" borderId="0" xfId="0" applyNumberFormat="1" applyFont="1" applyFill="1" applyAlignment="1">
      <alignment/>
    </xf>
    <xf numFmtId="0" fontId="0" fillId="0" borderId="11" xfId="0" applyNumberFormat="1" applyFont="1" applyFill="1" applyBorder="1" applyAlignment="1">
      <alignment wrapText="1"/>
    </xf>
    <xf numFmtId="0" fontId="25" fillId="0" borderId="12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 wrapText="1"/>
    </xf>
    <xf numFmtId="0" fontId="24" fillId="0" borderId="14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 wrapText="1"/>
    </xf>
    <xf numFmtId="0" fontId="28" fillId="0" borderId="14" xfId="0" applyNumberFormat="1" applyFont="1" applyFill="1" applyBorder="1" applyAlignment="1">
      <alignment horizontal="center"/>
    </xf>
    <xf numFmtId="0" fontId="29" fillId="0" borderId="14" xfId="0" applyNumberFormat="1" applyFont="1" applyFill="1" applyBorder="1" applyAlignment="1">
      <alignment/>
    </xf>
    <xf numFmtId="0" fontId="24" fillId="0" borderId="15" xfId="0" applyNumberFormat="1" applyFont="1" applyFill="1" applyBorder="1" applyAlignment="1">
      <alignment/>
    </xf>
    <xf numFmtId="0" fontId="28" fillId="0" borderId="15" xfId="0" applyNumberFormat="1" applyFont="1" applyFill="1" applyBorder="1" applyAlignment="1">
      <alignment horizontal="left"/>
    </xf>
    <xf numFmtId="0" fontId="30" fillId="0" borderId="15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 horizontal="left" vertical="top" wrapText="1"/>
      <protection/>
    </xf>
    <xf numFmtId="49" fontId="3" fillId="0" borderId="12" xfId="0" applyNumberFormat="1" applyFont="1" applyFill="1" applyBorder="1" applyAlignment="1" applyProtection="1">
      <alignment horizontal="left"/>
      <protection/>
    </xf>
    <xf numFmtId="0" fontId="10" fillId="0" borderId="12" xfId="0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right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center" wrapText="1"/>
      <protection/>
    </xf>
    <xf numFmtId="49" fontId="3" fillId="0" borderId="12" xfId="0" applyNumberFormat="1" applyFont="1" applyFill="1" applyBorder="1" applyAlignment="1" applyProtection="1">
      <alignment horizontal="left" wrapText="1"/>
      <protection/>
    </xf>
    <xf numFmtId="1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2" xfId="0" applyNumberFormat="1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wrapText="1"/>
      <protection/>
    </xf>
    <xf numFmtId="1" fontId="9" fillId="0" borderId="12" xfId="0" applyNumberFormat="1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center"/>
      <protection/>
    </xf>
    <xf numFmtId="49" fontId="2" fillId="0" borderId="12" xfId="0" applyNumberFormat="1" applyFont="1" applyFill="1" applyBorder="1" applyAlignment="1" applyProtection="1">
      <alignment horizontal="left"/>
      <protection/>
    </xf>
    <xf numFmtId="0" fontId="10" fillId="0" borderId="12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 horizontal="center" wrapText="1"/>
      <protection/>
    </xf>
    <xf numFmtId="0" fontId="10" fillId="0" borderId="12" xfId="0" applyFont="1" applyFill="1" applyBorder="1" applyAlignment="1" applyProtection="1">
      <alignment horizontal="center" wrapText="1"/>
      <protection locked="0"/>
    </xf>
    <xf numFmtId="49" fontId="2" fillId="0" borderId="12" xfId="0" applyNumberFormat="1" applyFont="1" applyFill="1" applyBorder="1" applyAlignment="1" applyProtection="1">
      <alignment horizontal="center"/>
      <protection/>
    </xf>
    <xf numFmtId="1" fontId="35" fillId="0" borderId="12" xfId="0" applyNumberFormat="1" applyFont="1" applyFill="1" applyBorder="1" applyAlignment="1" applyProtection="1">
      <alignment horizontal="center"/>
      <protection/>
    </xf>
    <xf numFmtId="49" fontId="2" fillId="0" borderId="12" xfId="0" applyNumberFormat="1" applyFont="1" applyFill="1" applyBorder="1" applyAlignment="1" applyProtection="1">
      <alignment horizontal="right"/>
      <protection/>
    </xf>
    <xf numFmtId="1" fontId="36" fillId="0" borderId="1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wrapText="1"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49" fontId="2" fillId="0" borderId="12" xfId="0" applyNumberFormat="1" applyFont="1" applyFill="1" applyBorder="1" applyAlignment="1" applyProtection="1">
      <alignment/>
      <protection/>
    </xf>
    <xf numFmtId="0" fontId="10" fillId="0" borderId="12" xfId="0" applyFont="1" applyFill="1" applyBorder="1" applyAlignment="1" applyProtection="1">
      <alignment horizontal="center"/>
      <protection locked="0"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left" wrapText="1"/>
      <protection/>
    </xf>
    <xf numFmtId="0" fontId="3" fillId="0" borderId="12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1" fontId="9" fillId="0" borderId="12" xfId="0" applyNumberFormat="1" applyFont="1" applyFill="1" applyBorder="1" applyAlignment="1" applyProtection="1">
      <alignment horizontal="center" wrapText="1"/>
      <protection/>
    </xf>
    <xf numFmtId="49" fontId="3" fillId="0" borderId="12" xfId="0" applyNumberFormat="1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 wrapText="1"/>
      <protection/>
    </xf>
    <xf numFmtId="49" fontId="9" fillId="0" borderId="12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16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 wrapText="1"/>
      <protection/>
    </xf>
    <xf numFmtId="0" fontId="2" fillId="0" borderId="17" xfId="0" applyFont="1" applyFill="1" applyBorder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49" fontId="9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49" fontId="3" fillId="0" borderId="12" xfId="0" applyNumberFormat="1" applyFont="1" applyFill="1" applyBorder="1" applyAlignment="1" applyProtection="1">
      <alignment/>
      <protection/>
    </xf>
    <xf numFmtId="49" fontId="2" fillId="0" borderId="12" xfId="0" applyNumberFormat="1" applyFont="1" applyFill="1" applyBorder="1" applyAlignment="1" applyProtection="1">
      <alignment horizontal="center" wrapText="1"/>
      <protection/>
    </xf>
    <xf numFmtId="49" fontId="2" fillId="0" borderId="12" xfId="0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horizontal="center"/>
      <protection/>
    </xf>
    <xf numFmtId="2" fontId="9" fillId="0" borderId="12" xfId="0" applyNumberFormat="1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 wrapText="1"/>
      <protection/>
    </xf>
    <xf numFmtId="176" fontId="10" fillId="0" borderId="1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wrapText="1"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2" fillId="0" borderId="12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/>
      <protection/>
    </xf>
    <xf numFmtId="49" fontId="32" fillId="0" borderId="12" xfId="0" applyNumberFormat="1" applyFont="1" applyFill="1" applyBorder="1" applyAlignment="1" applyProtection="1">
      <alignment/>
      <protection/>
    </xf>
    <xf numFmtId="0" fontId="33" fillId="0" borderId="12" xfId="0" applyFont="1" applyFill="1" applyBorder="1" applyAlignment="1" applyProtection="1">
      <alignment horizontal="center"/>
      <protection/>
    </xf>
    <xf numFmtId="49" fontId="0" fillId="0" borderId="12" xfId="0" applyNumberFormat="1" applyFill="1" applyBorder="1" applyAlignment="1" applyProtection="1">
      <alignment horizontal="right"/>
      <protection/>
    </xf>
    <xf numFmtId="0" fontId="34" fillId="0" borderId="12" xfId="0" applyFont="1" applyFill="1" applyBorder="1" applyAlignment="1" applyProtection="1">
      <alignment horizontal="center"/>
      <protection locked="0"/>
    </xf>
    <xf numFmtId="49" fontId="0" fillId="0" borderId="0" xfId="0" applyNumberForma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2" fontId="1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/>
    </xf>
    <xf numFmtId="49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15" fillId="0" borderId="12" xfId="0" applyFont="1" applyFill="1" applyBorder="1" applyAlignment="1" applyProtection="1">
      <alignment horizontal="center"/>
      <protection/>
    </xf>
    <xf numFmtId="0" fontId="12" fillId="0" borderId="19" xfId="0" applyFont="1" applyFill="1" applyBorder="1" applyAlignment="1" applyProtection="1">
      <alignment horizontal="left"/>
      <protection/>
    </xf>
    <xf numFmtId="0" fontId="14" fillId="0" borderId="12" xfId="0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3" fillId="0" borderId="20" xfId="0" applyFont="1" applyFill="1" applyBorder="1" applyAlignment="1" applyProtection="1">
      <alignment horizontal="left"/>
      <protection locked="0"/>
    </xf>
    <xf numFmtId="0" fontId="2" fillId="0" borderId="20" xfId="0" applyFont="1" applyFill="1" applyBorder="1" applyAlignment="1" applyProtection="1">
      <alignment/>
      <protection locked="0"/>
    </xf>
    <xf numFmtId="0" fontId="16" fillId="0" borderId="20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17" fillId="0" borderId="20" xfId="0" applyFont="1" applyFill="1" applyBorder="1" applyAlignment="1" applyProtection="1">
      <alignment horizontal="left"/>
      <protection locked="0"/>
    </xf>
    <xf numFmtId="0" fontId="15" fillId="0" borderId="0" xfId="0" applyFont="1" applyFill="1" applyBorder="1" applyAlignment="1" applyProtection="1">
      <alignment horizontal="left"/>
      <protection locked="0"/>
    </xf>
    <xf numFmtId="49" fontId="15" fillId="0" borderId="0" xfId="0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2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Alignment="1" applyProtection="1">
      <alignment vertical="center"/>
      <protection/>
    </xf>
    <xf numFmtId="49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49" fontId="2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1" fontId="35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25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wrapText="1"/>
      <protection/>
    </xf>
    <xf numFmtId="1" fontId="9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2" fillId="0" borderId="0" xfId="0" applyFont="1" applyFill="1" applyAlignment="1" applyProtection="1">
      <alignment horizontal="center" wrapText="1"/>
      <protection/>
    </xf>
    <xf numFmtId="49" fontId="5" fillId="0" borderId="12" xfId="0" applyNumberFormat="1" applyFont="1" applyFill="1" applyBorder="1" applyAlignment="1" applyProtection="1">
      <alignment horizontal="center" vertical="center"/>
      <protection/>
    </xf>
    <xf numFmtId="0" fontId="88" fillId="0" borderId="0" xfId="0" applyFont="1" applyFill="1" applyAlignment="1" applyProtection="1">
      <alignment/>
      <protection/>
    </xf>
    <xf numFmtId="0" fontId="89" fillId="0" borderId="12" xfId="0" applyFont="1" applyFill="1" applyBorder="1" applyAlignment="1" applyProtection="1">
      <alignment horizontal="center" wrapText="1"/>
      <protection/>
    </xf>
    <xf numFmtId="0" fontId="90" fillId="0" borderId="12" xfId="0" applyFont="1" applyFill="1" applyBorder="1" applyAlignment="1" applyProtection="1">
      <alignment horizontal="center" wrapText="1"/>
      <protection locked="0"/>
    </xf>
    <xf numFmtId="1" fontId="91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center"/>
      <protection/>
    </xf>
    <xf numFmtId="0" fontId="37" fillId="0" borderId="0" xfId="0" applyFont="1" applyFill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92" fillId="0" borderId="0" xfId="0" applyNumberFormat="1" applyFont="1" applyFill="1" applyBorder="1" applyAlignment="1" applyProtection="1">
      <alignment/>
      <protection/>
    </xf>
    <xf numFmtId="0" fontId="93" fillId="0" borderId="0" xfId="0" applyNumberFormat="1" applyFont="1" applyFill="1" applyBorder="1" applyAlignment="1" applyProtection="1">
      <alignment/>
      <protection/>
    </xf>
    <xf numFmtId="0" fontId="94" fillId="0" borderId="0" xfId="0" applyFont="1" applyFill="1" applyAlignment="1" applyProtection="1">
      <alignment vertical="center"/>
      <protection/>
    </xf>
    <xf numFmtId="1" fontId="36" fillId="0" borderId="0" xfId="0" applyNumberFormat="1" applyFont="1" applyFill="1" applyBorder="1" applyAlignment="1" applyProtection="1">
      <alignment horizontal="center"/>
      <protection/>
    </xf>
    <xf numFmtId="1" fontId="38" fillId="0" borderId="12" xfId="0" applyNumberFormat="1" applyFont="1" applyFill="1" applyBorder="1" applyAlignment="1" applyProtection="1">
      <alignment horizontal="center"/>
      <protection locked="0"/>
    </xf>
    <xf numFmtId="0" fontId="32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vertical="center"/>
      <protection/>
    </xf>
    <xf numFmtId="0" fontId="15" fillId="0" borderId="12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 applyProtection="1">
      <alignment/>
      <protection/>
    </xf>
    <xf numFmtId="0" fontId="10" fillId="0" borderId="26" xfId="0" applyFont="1" applyFill="1" applyBorder="1" applyAlignment="1" applyProtection="1">
      <alignment horizontal="center"/>
      <protection/>
    </xf>
    <xf numFmtId="0" fontId="10" fillId="0" borderId="27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39" fillId="0" borderId="12" xfId="0" applyFont="1" applyFill="1" applyBorder="1" applyAlignment="1" applyProtection="1">
      <alignment/>
      <protection locked="0"/>
    </xf>
    <xf numFmtId="0" fontId="89" fillId="0" borderId="12" xfId="0" applyFont="1" applyFill="1" applyBorder="1" applyAlignment="1" applyProtection="1">
      <alignment horizontal="center" vertical="center" wrapText="1"/>
      <protection/>
    </xf>
    <xf numFmtId="0" fontId="89" fillId="0" borderId="12" xfId="0" applyFont="1" applyFill="1" applyBorder="1" applyAlignment="1" applyProtection="1">
      <alignment horizontal="center" vertical="center"/>
      <protection/>
    </xf>
    <xf numFmtId="0" fontId="89" fillId="0" borderId="12" xfId="0" applyFont="1" applyFill="1" applyBorder="1" applyAlignment="1" applyProtection="1">
      <alignment horizontal="center"/>
      <protection locked="0"/>
    </xf>
    <xf numFmtId="0" fontId="89" fillId="0" borderId="12" xfId="0" applyFont="1" applyFill="1" applyBorder="1" applyAlignment="1" applyProtection="1">
      <alignment horizontal="center"/>
      <protection/>
    </xf>
    <xf numFmtId="49" fontId="89" fillId="0" borderId="12" xfId="0" applyNumberFormat="1" applyFont="1" applyFill="1" applyBorder="1" applyAlignment="1" applyProtection="1">
      <alignment horizontal="center"/>
      <protection/>
    </xf>
    <xf numFmtId="0" fontId="89" fillId="0" borderId="12" xfId="0" applyNumberFormat="1" applyFont="1" applyFill="1" applyBorder="1" applyAlignment="1" applyProtection="1">
      <alignment horizontal="center"/>
      <protection locked="0"/>
    </xf>
    <xf numFmtId="0" fontId="40" fillId="0" borderId="12" xfId="0" applyFont="1" applyFill="1" applyBorder="1" applyAlignment="1" applyProtection="1">
      <alignment vertical="center" wrapText="1"/>
      <protection/>
    </xf>
    <xf numFmtId="3" fontId="10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1" fontId="10" fillId="0" borderId="12" xfId="0" applyNumberFormat="1" applyFont="1" applyFill="1" applyBorder="1" applyAlignment="1" applyProtection="1">
      <alignment horizontal="center" wrapText="1"/>
      <protection locked="0"/>
    </xf>
    <xf numFmtId="0" fontId="73" fillId="0" borderId="20" xfId="35" applyFill="1" applyBorder="1" applyAlignment="1" applyProtection="1">
      <alignment horizontal="left"/>
      <protection locked="0"/>
    </xf>
    <xf numFmtId="0" fontId="24" fillId="0" borderId="14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 wrapText="1"/>
    </xf>
    <xf numFmtId="0" fontId="95" fillId="0" borderId="14" xfId="0" applyNumberFormat="1" applyFont="1" applyFill="1" applyBorder="1" applyAlignment="1">
      <alignment horizontal="left"/>
    </xf>
    <xf numFmtId="0" fontId="19" fillId="0" borderId="0" xfId="0" applyNumberFormat="1" applyFont="1" applyFill="1" applyAlignment="1">
      <alignment horizontal="right" wrapText="1"/>
    </xf>
    <xf numFmtId="0" fontId="2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177" fontId="19" fillId="0" borderId="0" xfId="0" applyNumberFormat="1" applyFont="1" applyFill="1" applyAlignment="1">
      <alignment horizontal="right"/>
    </xf>
    <xf numFmtId="0" fontId="0" fillId="0" borderId="0" xfId="0" applyAlignment="1">
      <alignment vertical="center"/>
    </xf>
    <xf numFmtId="0" fontId="20" fillId="0" borderId="0" xfId="0" applyNumberFormat="1" applyFont="1" applyFill="1" applyAlignment="1">
      <alignment horizontal="left"/>
    </xf>
    <xf numFmtId="0" fontId="21" fillId="0" borderId="0" xfId="0" applyNumberFormat="1" applyFont="1" applyFill="1" applyAlignment="1">
      <alignment horizontal="center"/>
    </xf>
    <xf numFmtId="0" fontId="26" fillId="0" borderId="14" xfId="0" applyNumberFormat="1" applyFont="1" applyFill="1" applyBorder="1" applyAlignment="1">
      <alignment horizontal="center"/>
    </xf>
    <xf numFmtId="0" fontId="24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wrapText="1"/>
    </xf>
    <xf numFmtId="0" fontId="26" fillId="0" borderId="0" xfId="0" applyNumberFormat="1" applyFont="1" applyFill="1" applyAlignment="1">
      <alignment horizontal="left"/>
    </xf>
    <xf numFmtId="0" fontId="27" fillId="0" borderId="14" xfId="0" applyNumberFormat="1" applyFont="1" applyFill="1" applyBorder="1" applyAlignment="1">
      <alignment horizontal="left"/>
    </xf>
    <xf numFmtId="49" fontId="3" fillId="0" borderId="25" xfId="0" applyNumberFormat="1" applyFont="1" applyFill="1" applyBorder="1" applyAlignment="1" applyProtection="1">
      <alignment horizontal="left"/>
      <protection/>
    </xf>
    <xf numFmtId="49" fontId="3" fillId="0" borderId="15" xfId="0" applyNumberFormat="1" applyFont="1" applyFill="1" applyBorder="1" applyAlignment="1" applyProtection="1">
      <alignment horizontal="left"/>
      <protection/>
    </xf>
    <xf numFmtId="49" fontId="3" fillId="0" borderId="28" xfId="0" applyNumberFormat="1" applyFont="1" applyFill="1" applyBorder="1" applyAlignment="1" applyProtection="1">
      <alignment horizontal="left"/>
      <protection/>
    </xf>
    <xf numFmtId="49" fontId="2" fillId="0" borderId="12" xfId="0" applyNumberFormat="1" applyFont="1" applyFill="1" applyBorder="1" applyAlignment="1" applyProtection="1">
      <alignment horizontal="left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 applyProtection="1">
      <alignment horizontal="left"/>
      <protection/>
    </xf>
    <xf numFmtId="0" fontId="0" fillId="0" borderId="12" xfId="0" applyFont="1" applyFill="1" applyBorder="1" applyAlignment="1" applyProtection="1">
      <alignment horizontal="left"/>
      <protection/>
    </xf>
    <xf numFmtId="49" fontId="2" fillId="0" borderId="29" xfId="0" applyNumberFormat="1" applyFont="1" applyFill="1" applyBorder="1" applyAlignment="1" applyProtection="1">
      <alignment horizontal="left"/>
      <protection/>
    </xf>
    <xf numFmtId="0" fontId="2" fillId="0" borderId="12" xfId="0" applyFont="1" applyFill="1" applyBorder="1" applyAlignment="1" applyProtection="1">
      <alignment horizontal="left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vertical="center"/>
      <protection/>
    </xf>
    <xf numFmtId="49" fontId="2" fillId="0" borderId="12" xfId="0" applyNumberFormat="1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3" fillId="0" borderId="29" xfId="0" applyFont="1" applyFill="1" applyBorder="1" applyAlignment="1" applyProtection="1">
      <alignment horizontal="left" vertical="center" wrapText="1"/>
      <protection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1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5" fillId="0" borderId="32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left" vertical="center" wrapText="1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left" wrapText="1"/>
      <protection/>
    </xf>
    <xf numFmtId="49" fontId="2" fillId="0" borderId="12" xfId="0" applyNumberFormat="1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wrapText="1"/>
      <protection/>
    </xf>
    <xf numFmtId="49" fontId="2" fillId="0" borderId="25" xfId="0" applyNumberFormat="1" applyFont="1" applyFill="1" applyBorder="1" applyAlignment="1" applyProtection="1">
      <alignment horizontal="left" wrapText="1"/>
      <protection/>
    </xf>
    <xf numFmtId="49" fontId="2" fillId="0" borderId="33" xfId="0" applyNumberFormat="1" applyFont="1" applyFill="1" applyBorder="1" applyAlignment="1" applyProtection="1">
      <alignment horizontal="left" wrapText="1"/>
      <protection/>
    </xf>
    <xf numFmtId="0" fontId="3" fillId="0" borderId="12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left" vertical="center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0" fillId="0" borderId="12" xfId="0" applyFill="1" applyBorder="1" applyAlignment="1" applyProtection="1">
      <alignment vertical="center" wrapText="1"/>
      <protection/>
    </xf>
    <xf numFmtId="49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30" xfId="0" applyNumberFormat="1" applyFont="1" applyFill="1" applyBorder="1" applyAlignment="1" applyProtection="1">
      <alignment horizontal="center" vertical="center"/>
      <protection/>
    </xf>
    <xf numFmtId="49" fontId="2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5" fillId="0" borderId="12" xfId="0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left" wrapText="1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Fill="1" applyBorder="1" applyAlignment="1" applyProtection="1">
      <alignment wrapText="1"/>
      <protection/>
    </xf>
    <xf numFmtId="49" fontId="3" fillId="0" borderId="12" xfId="0" applyNumberFormat="1" applyFont="1" applyFill="1" applyBorder="1" applyAlignment="1" applyProtection="1">
      <alignment wrapText="1"/>
      <protection/>
    </xf>
    <xf numFmtId="0" fontId="3" fillId="32" borderId="12" xfId="0" applyFont="1" applyFill="1" applyBorder="1" applyAlignment="1" applyProtection="1">
      <alignment wrapText="1"/>
      <protection/>
    </xf>
    <xf numFmtId="0" fontId="3" fillId="0" borderId="12" xfId="0" applyFont="1" applyFill="1" applyBorder="1" applyAlignment="1" applyProtection="1">
      <alignment horizontal="left" wrapText="1"/>
      <protection/>
    </xf>
    <xf numFmtId="0" fontId="96" fillId="0" borderId="12" xfId="0" applyFont="1" applyFill="1" applyBorder="1" applyAlignment="1" applyProtection="1">
      <alignment horizontal="left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top" wrapText="1"/>
      <protection/>
    </xf>
    <xf numFmtId="0" fontId="0" fillId="0" borderId="12" xfId="0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 vertical="top"/>
      <protection/>
    </xf>
    <xf numFmtId="0" fontId="2" fillId="0" borderId="12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horizontal="left" vertical="center" wrapText="1"/>
      <protection/>
    </xf>
    <xf numFmtId="0" fontId="2" fillId="0" borderId="33" xfId="0" applyFont="1" applyFill="1" applyBorder="1" applyAlignment="1" applyProtection="1">
      <alignment horizontal="left" vertical="center" wrapText="1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/>
      <protection/>
    </xf>
    <xf numFmtId="0" fontId="16" fillId="0" borderId="12" xfId="0" applyFont="1" applyFill="1" applyBorder="1" applyAlignment="1" applyProtection="1">
      <alignment horizontal="left" wrapText="1"/>
      <protection/>
    </xf>
    <xf numFmtId="0" fontId="12" fillId="0" borderId="34" xfId="0" applyFont="1" applyFill="1" applyBorder="1" applyAlignment="1" applyProtection="1">
      <alignment/>
      <protection/>
    </xf>
    <xf numFmtId="0" fontId="12" fillId="0" borderId="35" xfId="0" applyFont="1" applyFill="1" applyBorder="1" applyAlignment="1" applyProtection="1">
      <alignment/>
      <protection/>
    </xf>
    <xf numFmtId="0" fontId="5" fillId="0" borderId="36" xfId="0" applyFont="1" applyFill="1" applyBorder="1" applyAlignment="1" applyProtection="1">
      <alignment wrapText="1"/>
      <protection/>
    </xf>
    <xf numFmtId="0" fontId="40" fillId="0" borderId="12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37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 applyProtection="1">
      <alignment horizontal="center" vertical="center"/>
      <protection/>
    </xf>
    <xf numFmtId="49" fontId="5" fillId="0" borderId="12" xfId="0" applyNumberFormat="1" applyFont="1" applyFill="1" applyBorder="1" applyAlignment="1" applyProtection="1">
      <alignment horizontal="left" wrapText="1"/>
      <protection/>
    </xf>
    <xf numFmtId="0" fontId="3" fillId="0" borderId="29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left"/>
      <protection/>
    </xf>
    <xf numFmtId="0" fontId="32" fillId="0" borderId="12" xfId="0" applyFont="1" applyFill="1" applyBorder="1" applyAlignment="1" applyProtection="1">
      <alignment horizontal="left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41" fillId="0" borderId="1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49" fontId="5" fillId="0" borderId="12" xfId="0" applyNumberFormat="1" applyFont="1" applyFill="1" applyBorder="1" applyAlignment="1" applyProtection="1">
      <alignment horizontal="left" vertical="center" wrapText="1"/>
      <protection/>
    </xf>
    <xf numFmtId="2" fontId="10" fillId="0" borderId="12" xfId="0" applyNumberFormat="1" applyFont="1" applyFill="1" applyBorder="1" applyAlignment="1" applyProtection="1">
      <alignment horizontal="center" wrapText="1"/>
      <protection locked="0"/>
    </xf>
    <xf numFmtId="3" fontId="10" fillId="0" borderId="12" xfId="0" applyNumberFormat="1" applyFont="1" applyFill="1" applyBorder="1" applyAlignment="1" applyProtection="1">
      <alignment horizontal="center"/>
      <protection locked="0"/>
    </xf>
    <xf numFmtId="2" fontId="10" fillId="0" borderId="12" xfId="0" applyNumberFormat="1" applyFont="1" applyFill="1" applyBorder="1" applyAlignment="1" applyProtection="1">
      <alignment horizontal="center"/>
      <protection locked="0"/>
    </xf>
    <xf numFmtId="4" fontId="3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49" fontId="3" fillId="0" borderId="25" xfId="0" applyNumberFormat="1" applyFont="1" applyFill="1" applyBorder="1" applyAlignment="1" applyProtection="1">
      <alignment wrapText="1"/>
      <protection/>
    </xf>
    <xf numFmtId="49" fontId="3" fillId="0" borderId="14" xfId="0" applyNumberFormat="1" applyFont="1" applyFill="1" applyBorder="1" applyAlignment="1" applyProtection="1">
      <alignment wrapText="1"/>
      <protection/>
    </xf>
    <xf numFmtId="49" fontId="3" fillId="0" borderId="33" xfId="0" applyNumberFormat="1" applyFont="1" applyFill="1" applyBorder="1" applyAlignment="1" applyProtection="1">
      <alignment wrapText="1"/>
      <protection/>
    </xf>
    <xf numFmtId="2" fontId="10" fillId="0" borderId="0" xfId="0" applyNumberFormat="1" applyFont="1" applyFill="1" applyBorder="1" applyAlignment="1" applyProtection="1">
      <alignment horizontal="center"/>
      <protection/>
    </xf>
    <xf numFmtId="49" fontId="3" fillId="0" borderId="12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 horizontal="center"/>
      <protection/>
    </xf>
    <xf numFmtId="49" fontId="16" fillId="0" borderId="0" xfId="0" applyNumberFormat="1" applyFont="1" applyFill="1" applyBorder="1" applyAlignment="1" applyProtection="1">
      <alignment vertical="center" wrapText="1"/>
      <protection/>
    </xf>
    <xf numFmtId="0" fontId="2" fillId="0" borderId="20" xfId="0" applyFont="1" applyFill="1" applyBorder="1" applyAlignment="1" applyProtection="1">
      <alignment horizontal="left"/>
      <protection locked="0"/>
    </xf>
    <xf numFmtId="0" fontId="68" fillId="0" borderId="14" xfId="0" applyNumberFormat="1" applyFont="1" applyFill="1" applyBorder="1" applyAlignment="1">
      <alignment horizontal="center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Iestā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ilto:ruta@gulbene.lv" TargetMode="External" /><Relationship Id="rId2" Type="http://schemas.openxmlformats.org/officeDocument/2006/relationships/hyperlink" Target="mailto:ina.jankevica@bauska.lv" TargetMode="External" /><Relationship Id="rId3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workbookViewId="0" topLeftCell="A16">
      <selection activeCell="B48" sqref="B48"/>
    </sheetView>
  </sheetViews>
  <sheetFormatPr defaultColWidth="9.140625" defaultRowHeight="12.75"/>
  <cols>
    <col min="1" max="1" width="9.140625" style="7" customWidth="1"/>
    <col min="2" max="2" width="40.57421875" style="7" customWidth="1"/>
    <col min="3" max="3" width="4.00390625" style="7" customWidth="1"/>
    <col min="4" max="4" width="19.140625" style="7" customWidth="1"/>
    <col min="5" max="5" width="15.7109375" style="7" customWidth="1"/>
    <col min="6" max="16384" width="9.140625" style="1" customWidth="1"/>
  </cols>
  <sheetData>
    <row r="1" spans="3:22" ht="30" customHeight="1">
      <c r="C1" s="190"/>
      <c r="D1" s="190"/>
      <c r="E1" s="190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</row>
    <row r="2" spans="6:22" ht="12.75">
      <c r="F2" s="2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</row>
    <row r="3" spans="5:22" ht="12.75">
      <c r="E3" s="9" t="s">
        <v>0</v>
      </c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</row>
    <row r="4" spans="5:22" ht="12.75">
      <c r="E4" s="9" t="s">
        <v>1</v>
      </c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</row>
    <row r="5" spans="3:22" ht="12.75">
      <c r="C5" s="193" t="s">
        <v>1055</v>
      </c>
      <c r="D5" s="194"/>
      <c r="E5" s="19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</row>
    <row r="6" spans="5:22" ht="12.75">
      <c r="E6" s="10"/>
      <c r="F6" s="2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</row>
    <row r="7" spans="7:22" ht="12.75"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</row>
    <row r="8" spans="1:22" ht="12.75">
      <c r="A8" s="8" t="s">
        <v>2</v>
      </c>
      <c r="D8" s="195"/>
      <c r="E8" s="19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</row>
    <row r="9" spans="7:22" ht="12.75"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</row>
    <row r="10" spans="1:22" ht="18.75">
      <c r="A10" s="196" t="s">
        <v>3</v>
      </c>
      <c r="B10" s="194"/>
      <c r="C10" s="194"/>
      <c r="D10" s="194"/>
      <c r="E10" s="19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</row>
    <row r="11" spans="2:22" ht="18.75">
      <c r="B11" s="196" t="s">
        <v>1030</v>
      </c>
      <c r="C11" s="194"/>
      <c r="D11" s="194"/>
      <c r="E11" s="19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</row>
    <row r="12" spans="7:22" ht="12.75" customHeight="1"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</row>
    <row r="13" spans="7:22" ht="12.75"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</row>
    <row r="14" spans="1:22" ht="14.25">
      <c r="A14" s="11" t="s">
        <v>4</v>
      </c>
      <c r="D14" s="8" t="s">
        <v>5</v>
      </c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</row>
    <row r="15" spans="1:22" ht="14.25">
      <c r="A15" s="11" t="s">
        <v>1059</v>
      </c>
      <c r="D15" s="12" t="s">
        <v>6</v>
      </c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</row>
    <row r="16" spans="4:22" ht="12.75">
      <c r="D16" s="8" t="s">
        <v>7</v>
      </c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</row>
    <row r="17" spans="4:22" ht="12.75" customHeight="1">
      <c r="D17" s="8" t="s">
        <v>8</v>
      </c>
      <c r="F17" s="2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</row>
    <row r="18" spans="7:22" ht="12.75" customHeight="1"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</row>
    <row r="19" spans="6:22" ht="12.75">
      <c r="F19" s="2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</row>
    <row r="20" spans="7:22" ht="12.75"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</row>
    <row r="21" spans="1:22" ht="25.5" customHeight="1">
      <c r="A21" s="191" t="s">
        <v>9</v>
      </c>
      <c r="B21" s="194"/>
      <c r="C21" s="194"/>
      <c r="D21" s="194"/>
      <c r="E21" s="194"/>
      <c r="F21" s="3"/>
      <c r="G21" s="125"/>
      <c r="H21" s="125"/>
      <c r="I21" s="125"/>
      <c r="J21" s="125"/>
      <c r="K21" s="125"/>
      <c r="L21" s="125"/>
      <c r="M21" s="124"/>
      <c r="N21" s="124"/>
      <c r="O21" s="124"/>
      <c r="P21" s="124"/>
      <c r="Q21" s="124"/>
      <c r="R21" s="124"/>
      <c r="S21" s="124"/>
      <c r="T21" s="124"/>
      <c r="U21" s="124"/>
      <c r="V21" s="124"/>
    </row>
    <row r="22" spans="1:22" ht="42.75" customHeight="1">
      <c r="A22" s="191" t="s">
        <v>469</v>
      </c>
      <c r="B22" s="192"/>
      <c r="C22" s="192"/>
      <c r="D22" s="192"/>
      <c r="E22" s="192"/>
      <c r="F22" s="3"/>
      <c r="G22" s="125"/>
      <c r="H22" s="125"/>
      <c r="I22" s="125"/>
      <c r="J22" s="125"/>
      <c r="K22" s="125"/>
      <c r="L22" s="125"/>
      <c r="M22" s="124"/>
      <c r="N22" s="124"/>
      <c r="O22" s="124"/>
      <c r="P22" s="124"/>
      <c r="Q22" s="124"/>
      <c r="R22" s="124"/>
      <c r="S22" s="124"/>
      <c r="T22" s="124"/>
      <c r="U22" s="124"/>
      <c r="V22" s="124"/>
    </row>
    <row r="23" spans="1:22" ht="24.75" customHeight="1">
      <c r="A23" s="191" t="s">
        <v>1060</v>
      </c>
      <c r="B23" s="194"/>
      <c r="C23" s="194"/>
      <c r="D23" s="194"/>
      <c r="E23" s="19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</row>
    <row r="24" spans="4:22" ht="12.75">
      <c r="D24" s="13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</row>
    <row r="25" spans="1:22" ht="15">
      <c r="A25" s="14" t="s">
        <v>10</v>
      </c>
      <c r="C25" s="15"/>
      <c r="D25" s="16">
        <v>689</v>
      </c>
      <c r="E25" s="17"/>
      <c r="F25" s="2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</row>
    <row r="26" spans="2:22" ht="15.75">
      <c r="B26" s="200"/>
      <c r="C26" s="194"/>
      <c r="D26" s="194"/>
      <c r="E26" s="19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</row>
    <row r="27" spans="1:22" ht="15">
      <c r="A27" s="198" t="s">
        <v>11</v>
      </c>
      <c r="B27" s="199"/>
      <c r="C27" s="199"/>
      <c r="D27" s="199"/>
      <c r="E27" s="199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</row>
    <row r="28" spans="1:22" ht="15.75">
      <c r="A28" s="201" t="s">
        <v>1065</v>
      </c>
      <c r="B28" s="188"/>
      <c r="C28" s="188"/>
      <c r="D28" s="188"/>
      <c r="E28" s="188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</row>
    <row r="29" spans="1:22" ht="15.75">
      <c r="A29" s="197"/>
      <c r="B29" s="188"/>
      <c r="C29" s="188"/>
      <c r="D29" s="188"/>
      <c r="E29" s="188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</row>
    <row r="30" spans="1:22" ht="15">
      <c r="A30" s="187" t="s">
        <v>12</v>
      </c>
      <c r="B30" s="188"/>
      <c r="C30" s="188"/>
      <c r="D30" s="188"/>
      <c r="E30" s="188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124"/>
    </row>
    <row r="31" spans="1:22" ht="15.75">
      <c r="A31" s="189" t="s">
        <v>1066</v>
      </c>
      <c r="B31" s="188"/>
      <c r="C31" s="188"/>
      <c r="D31" s="188"/>
      <c r="E31" s="18" t="s">
        <v>1067</v>
      </c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</row>
    <row r="32" spans="1:22" ht="15">
      <c r="A32" s="187" t="s">
        <v>1070</v>
      </c>
      <c r="B32" s="188"/>
      <c r="C32" s="19"/>
      <c r="D32" s="187" t="s">
        <v>13</v>
      </c>
      <c r="E32" s="188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</row>
    <row r="33" spans="1:22" ht="15">
      <c r="A33" s="18" t="s">
        <v>14</v>
      </c>
      <c r="B33" s="304">
        <v>20219567</v>
      </c>
      <c r="D33" s="187"/>
      <c r="E33" s="188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</row>
    <row r="34" spans="1:22" ht="15">
      <c r="A34" s="18"/>
      <c r="B34" s="20"/>
      <c r="C34" s="13"/>
      <c r="D34" s="18"/>
      <c r="E34" s="21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</row>
    <row r="35" spans="1:22" ht="15">
      <c r="A35" s="187" t="s">
        <v>1068</v>
      </c>
      <c r="B35" s="188"/>
      <c r="C35" s="188"/>
      <c r="D35" s="188"/>
      <c r="E35" s="188"/>
      <c r="G35" s="124"/>
      <c r="H35" s="124"/>
      <c r="I35" s="124"/>
      <c r="J35" s="124"/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4"/>
    </row>
    <row r="36" spans="1:5" ht="15">
      <c r="A36" s="22"/>
      <c r="B36" s="19"/>
      <c r="C36" s="19"/>
      <c r="D36" s="23"/>
      <c r="E36" s="24" t="s">
        <v>15</v>
      </c>
    </row>
    <row r="37" spans="1:5" ht="15">
      <c r="A37" s="198" t="s">
        <v>1069</v>
      </c>
      <c r="B37" s="199"/>
      <c r="D37" s="198" t="s">
        <v>13</v>
      </c>
      <c r="E37" s="199"/>
    </row>
    <row r="38" spans="1:5" ht="15">
      <c r="A38" s="18" t="s">
        <v>14</v>
      </c>
      <c r="B38" s="20"/>
      <c r="D38" s="187" t="s">
        <v>1071</v>
      </c>
      <c r="E38" s="188"/>
    </row>
  </sheetData>
  <sheetProtection selectLockedCells="1" selectUnlockedCells="1"/>
  <mergeCells count="21">
    <mergeCell ref="B11:E11"/>
    <mergeCell ref="A21:E21"/>
    <mergeCell ref="B26:E26"/>
    <mergeCell ref="A27:E27"/>
    <mergeCell ref="A28:E28"/>
    <mergeCell ref="D38:E38"/>
    <mergeCell ref="A29:E29"/>
    <mergeCell ref="A30:E30"/>
    <mergeCell ref="A37:B37"/>
    <mergeCell ref="D37:E37"/>
    <mergeCell ref="A23:E23"/>
    <mergeCell ref="A35:E35"/>
    <mergeCell ref="D33:E33"/>
    <mergeCell ref="A32:B32"/>
    <mergeCell ref="D32:E32"/>
    <mergeCell ref="A31:D31"/>
    <mergeCell ref="C1:E1"/>
    <mergeCell ref="A22:E22"/>
    <mergeCell ref="C5:E5"/>
    <mergeCell ref="D8:E8"/>
    <mergeCell ref="A10:E10"/>
  </mergeCells>
  <printOptions/>
  <pageMargins left="0.7479166666666667" right="0.6902777777777778" top="0.9840277777777777" bottom="0.9840277777777777" header="0.5118055555555555" footer="0.5118055555555555"/>
  <pageSetup horizontalDpi="300" verticalDpi="300" orientation="portrait" paperSize="9" r:id="rId1"/>
  <headerFooter alignWithMargins="0">
    <oddFooter>&amp;R1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I48" sqref="I48"/>
    </sheetView>
  </sheetViews>
  <sheetFormatPr defaultColWidth="9.140625" defaultRowHeight="12.75"/>
  <cols>
    <col min="1" max="1" width="8.28125" style="46" customWidth="1"/>
    <col min="2" max="3" width="12.421875" style="49" customWidth="1"/>
    <col min="4" max="4" width="35.8515625" style="49" customWidth="1"/>
    <col min="5" max="5" width="10.57421875" style="47" customWidth="1"/>
    <col min="6" max="6" width="8.28125" style="46" customWidth="1"/>
    <col min="7" max="7" width="8.00390625" style="46" customWidth="1"/>
    <col min="8" max="16384" width="9.140625" style="46" customWidth="1"/>
  </cols>
  <sheetData>
    <row r="1" spans="1:8" ht="33" customHeight="1">
      <c r="A1" s="252" t="s">
        <v>830</v>
      </c>
      <c r="B1" s="252"/>
      <c r="C1" s="252"/>
      <c r="D1" s="252"/>
      <c r="E1" s="59" t="s">
        <v>167</v>
      </c>
      <c r="F1" s="60" t="s">
        <v>398</v>
      </c>
      <c r="G1" s="60" t="s">
        <v>420</v>
      </c>
      <c r="H1" s="60" t="s">
        <v>421</v>
      </c>
    </row>
    <row r="2" spans="1:8" ht="14.25" customHeight="1">
      <c r="A2" s="248" t="s">
        <v>823</v>
      </c>
      <c r="B2" s="248"/>
      <c r="C2" s="248"/>
      <c r="D2" s="248"/>
      <c r="E2" s="26" t="s">
        <v>624</v>
      </c>
      <c r="F2" s="61">
        <f>F3+F13+F23+F33+F43+F53</f>
        <v>0</v>
      </c>
      <c r="G2" s="61">
        <f>G3+G13+G23+G33+G43+G53</f>
        <v>0</v>
      </c>
      <c r="H2" s="61">
        <f>H3+H13+H23+H33+H43+H53</f>
        <v>0</v>
      </c>
    </row>
    <row r="3" spans="1:8" ht="13.5">
      <c r="A3" s="257" t="s">
        <v>829</v>
      </c>
      <c r="B3" s="255" t="s">
        <v>438</v>
      </c>
      <c r="C3" s="255"/>
      <c r="D3" s="255"/>
      <c r="E3" s="30" t="s">
        <v>625</v>
      </c>
      <c r="F3" s="40">
        <f>F4+F5+F6+F7+F8+F9</f>
        <v>0</v>
      </c>
      <c r="G3" s="40">
        <f>G4+G5+G6+G7+G8+G9</f>
        <v>0</v>
      </c>
      <c r="H3" s="40">
        <f>H4+H5+H6+H7+H8+H9</f>
        <v>0</v>
      </c>
    </row>
    <row r="4" spans="1:8" ht="13.5" customHeight="1">
      <c r="A4" s="258"/>
      <c r="B4" s="233" t="s">
        <v>32</v>
      </c>
      <c r="C4" s="249" t="s">
        <v>46</v>
      </c>
      <c r="D4" s="249"/>
      <c r="E4" s="28" t="s">
        <v>626</v>
      </c>
      <c r="F4" s="40">
        <f>G4+H4</f>
        <v>0</v>
      </c>
      <c r="G4" s="41">
        <v>0</v>
      </c>
      <c r="H4" s="41">
        <v>0</v>
      </c>
    </row>
    <row r="5" spans="1:8" ht="13.5" customHeight="1">
      <c r="A5" s="258"/>
      <c r="B5" s="233"/>
      <c r="C5" s="249" t="s">
        <v>47</v>
      </c>
      <c r="D5" s="249"/>
      <c r="E5" s="28" t="s">
        <v>627</v>
      </c>
      <c r="F5" s="40">
        <f aca="true" t="shared" si="0" ref="F5:F12">G5+H5</f>
        <v>0</v>
      </c>
      <c r="G5" s="41">
        <v>0</v>
      </c>
      <c r="H5" s="41">
        <v>0</v>
      </c>
    </row>
    <row r="6" spans="1:8" ht="13.5" customHeight="1">
      <c r="A6" s="258"/>
      <c r="B6" s="233"/>
      <c r="C6" s="249" t="s">
        <v>48</v>
      </c>
      <c r="D6" s="249"/>
      <c r="E6" s="28" t="s">
        <v>628</v>
      </c>
      <c r="F6" s="40">
        <f t="shared" si="0"/>
        <v>0</v>
      </c>
      <c r="G6" s="41">
        <v>0</v>
      </c>
      <c r="H6" s="41">
        <v>0</v>
      </c>
    </row>
    <row r="7" spans="1:8" ht="13.5" customHeight="1">
      <c r="A7" s="258"/>
      <c r="B7" s="233"/>
      <c r="C7" s="249" t="s">
        <v>930</v>
      </c>
      <c r="D7" s="249"/>
      <c r="E7" s="28" t="s">
        <v>629</v>
      </c>
      <c r="F7" s="40">
        <f t="shared" si="0"/>
        <v>0</v>
      </c>
      <c r="G7" s="41">
        <v>0</v>
      </c>
      <c r="H7" s="41">
        <v>0</v>
      </c>
    </row>
    <row r="8" spans="1:8" ht="13.5" customHeight="1">
      <c r="A8" s="258"/>
      <c r="B8" s="233"/>
      <c r="C8" s="249" t="s">
        <v>454</v>
      </c>
      <c r="D8" s="249"/>
      <c r="E8" s="28" t="s">
        <v>630</v>
      </c>
      <c r="F8" s="40">
        <f t="shared" si="0"/>
        <v>0</v>
      </c>
      <c r="G8" s="41">
        <v>0</v>
      </c>
      <c r="H8" s="41">
        <v>0</v>
      </c>
    </row>
    <row r="9" spans="1:8" ht="13.5" customHeight="1">
      <c r="A9" s="258"/>
      <c r="B9" s="233"/>
      <c r="C9" s="251" t="s">
        <v>931</v>
      </c>
      <c r="D9" s="251"/>
      <c r="E9" s="28" t="s">
        <v>631</v>
      </c>
      <c r="F9" s="40">
        <f t="shared" si="0"/>
        <v>0</v>
      </c>
      <c r="G9" s="41">
        <v>0</v>
      </c>
      <c r="H9" s="41">
        <v>0</v>
      </c>
    </row>
    <row r="10" spans="1:8" ht="13.5">
      <c r="A10" s="258"/>
      <c r="B10" s="233"/>
      <c r="C10" s="233" t="s">
        <v>32</v>
      </c>
      <c r="D10" s="35" t="s">
        <v>159</v>
      </c>
      <c r="E10" s="28" t="s">
        <v>632</v>
      </c>
      <c r="F10" s="40">
        <f t="shared" si="0"/>
        <v>0</v>
      </c>
      <c r="G10" s="41">
        <v>0</v>
      </c>
      <c r="H10" s="41">
        <v>0</v>
      </c>
    </row>
    <row r="11" spans="1:8" ht="13.5">
      <c r="A11" s="258"/>
      <c r="B11" s="233"/>
      <c r="C11" s="233"/>
      <c r="D11" s="35" t="s">
        <v>466</v>
      </c>
      <c r="E11" s="28" t="s">
        <v>633</v>
      </c>
      <c r="F11" s="40">
        <f t="shared" si="0"/>
        <v>0</v>
      </c>
      <c r="G11" s="41">
        <v>0</v>
      </c>
      <c r="H11" s="41">
        <v>0</v>
      </c>
    </row>
    <row r="12" spans="1:8" ht="13.5">
      <c r="A12" s="258"/>
      <c r="B12" s="233"/>
      <c r="C12" s="233"/>
      <c r="D12" s="35" t="s">
        <v>919</v>
      </c>
      <c r="E12" s="28" t="s">
        <v>634</v>
      </c>
      <c r="F12" s="40">
        <f t="shared" si="0"/>
        <v>0</v>
      </c>
      <c r="G12" s="41">
        <v>0</v>
      </c>
      <c r="H12" s="41">
        <v>0</v>
      </c>
    </row>
    <row r="13" spans="1:8" ht="13.5">
      <c r="A13" s="258"/>
      <c r="B13" s="255" t="s">
        <v>439</v>
      </c>
      <c r="C13" s="255"/>
      <c r="D13" s="255"/>
      <c r="E13" s="30" t="s">
        <v>635</v>
      </c>
      <c r="F13" s="40">
        <f>F14+F15+F16+F17+F18+F19</f>
        <v>0</v>
      </c>
      <c r="G13" s="40">
        <f>G14+G15+G16+G17+G18+G19</f>
        <v>0</v>
      </c>
      <c r="H13" s="40">
        <f>H14+H15+H16+H17+H18+H19</f>
        <v>0</v>
      </c>
    </row>
    <row r="14" spans="1:8" ht="13.5" customHeight="1">
      <c r="A14" s="258"/>
      <c r="B14" s="233" t="s">
        <v>32</v>
      </c>
      <c r="C14" s="249" t="s">
        <v>46</v>
      </c>
      <c r="D14" s="249"/>
      <c r="E14" s="28" t="s">
        <v>636</v>
      </c>
      <c r="F14" s="40">
        <f>G14+H14</f>
        <v>0</v>
      </c>
      <c r="G14" s="41">
        <v>0</v>
      </c>
      <c r="H14" s="41">
        <v>0</v>
      </c>
    </row>
    <row r="15" spans="1:8" ht="13.5" customHeight="1">
      <c r="A15" s="258"/>
      <c r="B15" s="233"/>
      <c r="C15" s="249" t="s">
        <v>47</v>
      </c>
      <c r="D15" s="249"/>
      <c r="E15" s="28" t="s">
        <v>637</v>
      </c>
      <c r="F15" s="40">
        <f>G15+H15</f>
        <v>0</v>
      </c>
      <c r="G15" s="41">
        <v>0</v>
      </c>
      <c r="H15" s="41">
        <v>0</v>
      </c>
    </row>
    <row r="16" spans="1:8" ht="13.5" customHeight="1">
      <c r="A16" s="258"/>
      <c r="B16" s="233"/>
      <c r="C16" s="249" t="s">
        <v>48</v>
      </c>
      <c r="D16" s="249"/>
      <c r="E16" s="28" t="s">
        <v>638</v>
      </c>
      <c r="F16" s="40">
        <f aca="true" t="shared" si="1" ref="F16:F22">G16+H16</f>
        <v>0</v>
      </c>
      <c r="G16" s="41">
        <v>0</v>
      </c>
      <c r="H16" s="41">
        <v>0</v>
      </c>
    </row>
    <row r="17" spans="1:8" ht="13.5" customHeight="1">
      <c r="A17" s="258"/>
      <c r="B17" s="233"/>
      <c r="C17" s="249" t="s">
        <v>930</v>
      </c>
      <c r="D17" s="249"/>
      <c r="E17" s="28" t="s">
        <v>639</v>
      </c>
      <c r="F17" s="40">
        <f t="shared" si="1"/>
        <v>0</v>
      </c>
      <c r="G17" s="41">
        <v>0</v>
      </c>
      <c r="H17" s="41">
        <v>0</v>
      </c>
    </row>
    <row r="18" spans="1:8" ht="13.5" customHeight="1">
      <c r="A18" s="258"/>
      <c r="B18" s="233"/>
      <c r="C18" s="249" t="s">
        <v>454</v>
      </c>
      <c r="D18" s="249"/>
      <c r="E18" s="28" t="s">
        <v>640</v>
      </c>
      <c r="F18" s="40">
        <f t="shared" si="1"/>
        <v>0</v>
      </c>
      <c r="G18" s="41">
        <v>0</v>
      </c>
      <c r="H18" s="41">
        <v>0</v>
      </c>
    </row>
    <row r="19" spans="1:8" ht="13.5" customHeight="1">
      <c r="A19" s="258"/>
      <c r="B19" s="233"/>
      <c r="C19" s="251" t="s">
        <v>931</v>
      </c>
      <c r="D19" s="251"/>
      <c r="E19" s="28" t="s">
        <v>641</v>
      </c>
      <c r="F19" s="40">
        <f t="shared" si="1"/>
        <v>0</v>
      </c>
      <c r="G19" s="41">
        <v>0</v>
      </c>
      <c r="H19" s="41">
        <v>0</v>
      </c>
    </row>
    <row r="20" spans="1:8" ht="13.5">
      <c r="A20" s="258"/>
      <c r="B20" s="233"/>
      <c r="C20" s="233" t="s">
        <v>32</v>
      </c>
      <c r="D20" s="35" t="s">
        <v>159</v>
      </c>
      <c r="E20" s="28" t="s">
        <v>642</v>
      </c>
      <c r="F20" s="40">
        <f t="shared" si="1"/>
        <v>0</v>
      </c>
      <c r="G20" s="41">
        <v>0</v>
      </c>
      <c r="H20" s="41">
        <v>0</v>
      </c>
    </row>
    <row r="21" spans="1:8" ht="13.5">
      <c r="A21" s="258"/>
      <c r="B21" s="233"/>
      <c r="C21" s="233"/>
      <c r="D21" s="35" t="s">
        <v>466</v>
      </c>
      <c r="E21" s="28" t="s">
        <v>643</v>
      </c>
      <c r="F21" s="40">
        <f t="shared" si="1"/>
        <v>0</v>
      </c>
      <c r="G21" s="41">
        <v>0</v>
      </c>
      <c r="H21" s="41">
        <v>0</v>
      </c>
    </row>
    <row r="22" spans="1:8" ht="13.5">
      <c r="A22" s="258"/>
      <c r="B22" s="233"/>
      <c r="C22" s="233"/>
      <c r="D22" s="35" t="s">
        <v>919</v>
      </c>
      <c r="E22" s="28" t="s">
        <v>644</v>
      </c>
      <c r="F22" s="40">
        <f t="shared" si="1"/>
        <v>0</v>
      </c>
      <c r="G22" s="41">
        <v>0</v>
      </c>
      <c r="H22" s="41">
        <v>0</v>
      </c>
    </row>
    <row r="23" spans="1:8" ht="13.5">
      <c r="A23" s="258"/>
      <c r="B23" s="255" t="s">
        <v>440</v>
      </c>
      <c r="C23" s="255"/>
      <c r="D23" s="255"/>
      <c r="E23" s="30" t="s">
        <v>645</v>
      </c>
      <c r="F23" s="40">
        <f>F24+F25+F26+F27+F28+F29</f>
        <v>0</v>
      </c>
      <c r="G23" s="40">
        <f>G24+G25+G26+G27+G28+G29</f>
        <v>0</v>
      </c>
      <c r="H23" s="40">
        <f>H24+H25+H26+H27+H28+H29</f>
        <v>0</v>
      </c>
    </row>
    <row r="24" spans="1:8" ht="13.5" customHeight="1">
      <c r="A24" s="258"/>
      <c r="B24" s="233" t="s">
        <v>32</v>
      </c>
      <c r="C24" s="249" t="s">
        <v>46</v>
      </c>
      <c r="D24" s="249"/>
      <c r="E24" s="28" t="s">
        <v>1011</v>
      </c>
      <c r="F24" s="40">
        <f>G24+H24</f>
        <v>0</v>
      </c>
      <c r="G24" s="41">
        <v>0</v>
      </c>
      <c r="H24" s="41">
        <v>0</v>
      </c>
    </row>
    <row r="25" spans="1:8" ht="13.5" customHeight="1">
      <c r="A25" s="258"/>
      <c r="B25" s="233"/>
      <c r="C25" s="249" t="s">
        <v>47</v>
      </c>
      <c r="D25" s="249"/>
      <c r="E25" s="28" t="s">
        <v>1012</v>
      </c>
      <c r="F25" s="40">
        <f>G25+H25</f>
        <v>0</v>
      </c>
      <c r="G25" s="41">
        <v>0</v>
      </c>
      <c r="H25" s="41">
        <v>0</v>
      </c>
    </row>
    <row r="26" spans="1:8" ht="13.5" customHeight="1">
      <c r="A26" s="258"/>
      <c r="B26" s="233"/>
      <c r="C26" s="249" t="s">
        <v>48</v>
      </c>
      <c r="D26" s="249"/>
      <c r="E26" s="28" t="s">
        <v>1013</v>
      </c>
      <c r="F26" s="40">
        <f aca="true" t="shared" si="2" ref="F26:F32">G26+H26</f>
        <v>0</v>
      </c>
      <c r="G26" s="41">
        <v>0</v>
      </c>
      <c r="H26" s="41">
        <v>0</v>
      </c>
    </row>
    <row r="27" spans="1:8" ht="13.5" customHeight="1">
      <c r="A27" s="258"/>
      <c r="B27" s="233"/>
      <c r="C27" s="249" t="s">
        <v>930</v>
      </c>
      <c r="D27" s="249"/>
      <c r="E27" s="28" t="s">
        <v>1014</v>
      </c>
      <c r="F27" s="40">
        <f t="shared" si="2"/>
        <v>0</v>
      </c>
      <c r="G27" s="41">
        <v>0</v>
      </c>
      <c r="H27" s="41">
        <v>0</v>
      </c>
    </row>
    <row r="28" spans="1:8" ht="13.5" customHeight="1">
      <c r="A28" s="258"/>
      <c r="B28" s="233"/>
      <c r="C28" s="249" t="s">
        <v>454</v>
      </c>
      <c r="D28" s="249"/>
      <c r="E28" s="28" t="s">
        <v>1015</v>
      </c>
      <c r="F28" s="40">
        <f t="shared" si="2"/>
        <v>0</v>
      </c>
      <c r="G28" s="41">
        <v>0</v>
      </c>
      <c r="H28" s="41">
        <v>0</v>
      </c>
    </row>
    <row r="29" spans="1:8" ht="13.5" customHeight="1">
      <c r="A29" s="258"/>
      <c r="B29" s="233"/>
      <c r="C29" s="251" t="s">
        <v>931</v>
      </c>
      <c r="D29" s="251"/>
      <c r="E29" s="28" t="s">
        <v>1016</v>
      </c>
      <c r="F29" s="40">
        <f t="shared" si="2"/>
        <v>0</v>
      </c>
      <c r="G29" s="41">
        <v>0</v>
      </c>
      <c r="H29" s="41">
        <v>0</v>
      </c>
    </row>
    <row r="30" spans="1:8" ht="13.5">
      <c r="A30" s="258"/>
      <c r="B30" s="233"/>
      <c r="C30" s="233" t="s">
        <v>32</v>
      </c>
      <c r="D30" s="35" t="s">
        <v>159</v>
      </c>
      <c r="E30" s="28" t="s">
        <v>1017</v>
      </c>
      <c r="F30" s="40">
        <f t="shared" si="2"/>
        <v>0</v>
      </c>
      <c r="G30" s="41">
        <v>0</v>
      </c>
      <c r="H30" s="41">
        <v>0</v>
      </c>
    </row>
    <row r="31" spans="1:8" ht="13.5">
      <c r="A31" s="258"/>
      <c r="B31" s="233"/>
      <c r="C31" s="233"/>
      <c r="D31" s="35" t="s">
        <v>466</v>
      </c>
      <c r="E31" s="28" t="s">
        <v>1018</v>
      </c>
      <c r="F31" s="40">
        <f t="shared" si="2"/>
        <v>0</v>
      </c>
      <c r="G31" s="41">
        <v>0</v>
      </c>
      <c r="H31" s="41">
        <v>0</v>
      </c>
    </row>
    <row r="32" spans="1:8" ht="13.5">
      <c r="A32" s="258"/>
      <c r="B32" s="233"/>
      <c r="C32" s="233"/>
      <c r="D32" s="35" t="s">
        <v>919</v>
      </c>
      <c r="E32" s="28" t="s">
        <v>1019</v>
      </c>
      <c r="F32" s="40">
        <f t="shared" si="2"/>
        <v>0</v>
      </c>
      <c r="G32" s="41">
        <v>0</v>
      </c>
      <c r="H32" s="41">
        <v>0</v>
      </c>
    </row>
    <row r="33" spans="1:8" ht="13.5" customHeight="1">
      <c r="A33" s="258"/>
      <c r="B33" s="256" t="s">
        <v>1037</v>
      </c>
      <c r="C33" s="256"/>
      <c r="D33" s="256"/>
      <c r="E33" s="30" t="s">
        <v>655</v>
      </c>
      <c r="F33" s="40">
        <f>F34+F35+F36+F37+F38+F39</f>
        <v>0</v>
      </c>
      <c r="G33" s="40">
        <f>G34+G35+G36+G37+G38+G39</f>
        <v>0</v>
      </c>
      <c r="H33" s="40">
        <f>H34+H35+H36+H37+H38+H39</f>
        <v>0</v>
      </c>
    </row>
    <row r="34" spans="1:8" ht="13.5" customHeight="1">
      <c r="A34" s="258"/>
      <c r="B34" s="233" t="s">
        <v>32</v>
      </c>
      <c r="C34" s="249" t="s">
        <v>46</v>
      </c>
      <c r="D34" s="249"/>
      <c r="E34" s="28" t="s">
        <v>656</v>
      </c>
      <c r="F34" s="40">
        <f aca="true" t="shared" si="3" ref="F34:F42">G34+H34</f>
        <v>0</v>
      </c>
      <c r="G34" s="41">
        <v>0</v>
      </c>
      <c r="H34" s="41">
        <v>0</v>
      </c>
    </row>
    <row r="35" spans="1:8" ht="13.5" customHeight="1">
      <c r="A35" s="258"/>
      <c r="B35" s="233"/>
      <c r="C35" s="249" t="s">
        <v>47</v>
      </c>
      <c r="D35" s="249"/>
      <c r="E35" s="28" t="s">
        <v>657</v>
      </c>
      <c r="F35" s="40">
        <f t="shared" si="3"/>
        <v>0</v>
      </c>
      <c r="G35" s="41">
        <v>0</v>
      </c>
      <c r="H35" s="41">
        <v>0</v>
      </c>
    </row>
    <row r="36" spans="1:8" ht="13.5" customHeight="1">
      <c r="A36" s="258"/>
      <c r="B36" s="233"/>
      <c r="C36" s="249" t="s">
        <v>48</v>
      </c>
      <c r="D36" s="249"/>
      <c r="E36" s="28" t="s">
        <v>658</v>
      </c>
      <c r="F36" s="40">
        <f t="shared" si="3"/>
        <v>0</v>
      </c>
      <c r="G36" s="41">
        <v>0</v>
      </c>
      <c r="H36" s="41">
        <v>0</v>
      </c>
    </row>
    <row r="37" spans="1:8" ht="13.5" customHeight="1">
      <c r="A37" s="258"/>
      <c r="B37" s="233"/>
      <c r="C37" s="249" t="s">
        <v>930</v>
      </c>
      <c r="D37" s="249"/>
      <c r="E37" s="28" t="s">
        <v>659</v>
      </c>
      <c r="F37" s="40">
        <f t="shared" si="3"/>
        <v>0</v>
      </c>
      <c r="G37" s="41">
        <v>0</v>
      </c>
      <c r="H37" s="41">
        <v>0</v>
      </c>
    </row>
    <row r="38" spans="1:8" ht="13.5" customHeight="1">
      <c r="A38" s="258"/>
      <c r="B38" s="233"/>
      <c r="C38" s="249" t="s">
        <v>454</v>
      </c>
      <c r="D38" s="249"/>
      <c r="E38" s="28" t="s">
        <v>660</v>
      </c>
      <c r="F38" s="40">
        <f t="shared" si="3"/>
        <v>0</v>
      </c>
      <c r="G38" s="41">
        <v>0</v>
      </c>
      <c r="H38" s="41">
        <v>0</v>
      </c>
    </row>
    <row r="39" spans="1:8" ht="13.5" customHeight="1">
      <c r="A39" s="258"/>
      <c r="B39" s="233"/>
      <c r="C39" s="251" t="s">
        <v>931</v>
      </c>
      <c r="D39" s="251"/>
      <c r="E39" s="28" t="s">
        <v>661</v>
      </c>
      <c r="F39" s="40">
        <f t="shared" si="3"/>
        <v>0</v>
      </c>
      <c r="G39" s="41">
        <v>0</v>
      </c>
      <c r="H39" s="41">
        <v>0</v>
      </c>
    </row>
    <row r="40" spans="1:8" ht="13.5">
      <c r="A40" s="258"/>
      <c r="B40" s="233"/>
      <c r="C40" s="233" t="s">
        <v>32</v>
      </c>
      <c r="D40" s="35" t="s">
        <v>159</v>
      </c>
      <c r="E40" s="28" t="s">
        <v>662</v>
      </c>
      <c r="F40" s="40">
        <f t="shared" si="3"/>
        <v>0</v>
      </c>
      <c r="G40" s="41">
        <v>0</v>
      </c>
      <c r="H40" s="41">
        <v>0</v>
      </c>
    </row>
    <row r="41" spans="1:8" ht="13.5">
      <c r="A41" s="258"/>
      <c r="B41" s="233"/>
      <c r="C41" s="233"/>
      <c r="D41" s="35" t="s">
        <v>466</v>
      </c>
      <c r="E41" s="28" t="s">
        <v>663</v>
      </c>
      <c r="F41" s="40">
        <f t="shared" si="3"/>
        <v>0</v>
      </c>
      <c r="G41" s="41">
        <v>0</v>
      </c>
      <c r="H41" s="41">
        <v>0</v>
      </c>
    </row>
    <row r="42" spans="1:8" ht="13.5">
      <c r="A42" s="258"/>
      <c r="B42" s="233"/>
      <c r="C42" s="233"/>
      <c r="D42" s="35" t="s">
        <v>919</v>
      </c>
      <c r="E42" s="28" t="s">
        <v>664</v>
      </c>
      <c r="F42" s="40">
        <f t="shared" si="3"/>
        <v>0</v>
      </c>
      <c r="G42" s="41">
        <v>0</v>
      </c>
      <c r="H42" s="41">
        <v>0</v>
      </c>
    </row>
    <row r="43" spans="1:8" ht="13.5" customHeight="1">
      <c r="A43" s="258"/>
      <c r="B43" s="255" t="s">
        <v>1038</v>
      </c>
      <c r="C43" s="255"/>
      <c r="D43" s="255"/>
      <c r="E43" s="30" t="s">
        <v>665</v>
      </c>
      <c r="F43" s="40">
        <f>F44+F45+F46+F47+F48+F49</f>
        <v>0</v>
      </c>
      <c r="G43" s="40">
        <f>G44+G45+G46+G47+G48+G49</f>
        <v>0</v>
      </c>
      <c r="H43" s="40">
        <f>H44+H45+H46+H47+H48+H49</f>
        <v>0</v>
      </c>
    </row>
    <row r="44" spans="1:8" ht="13.5" customHeight="1">
      <c r="A44" s="258"/>
      <c r="B44" s="233" t="s">
        <v>32</v>
      </c>
      <c r="C44" s="249" t="s">
        <v>46</v>
      </c>
      <c r="D44" s="249"/>
      <c r="E44" s="28" t="s">
        <v>666</v>
      </c>
      <c r="F44" s="40">
        <f>G44+H44</f>
        <v>0</v>
      </c>
      <c r="G44" s="41">
        <v>0</v>
      </c>
      <c r="H44" s="41">
        <v>0</v>
      </c>
    </row>
    <row r="45" spans="1:8" ht="13.5" customHeight="1">
      <c r="A45" s="258"/>
      <c r="B45" s="233"/>
      <c r="C45" s="249" t="s">
        <v>47</v>
      </c>
      <c r="D45" s="249"/>
      <c r="E45" s="28" t="s">
        <v>667</v>
      </c>
      <c r="F45" s="40">
        <f>G45+H45</f>
        <v>0</v>
      </c>
      <c r="G45" s="41">
        <v>0</v>
      </c>
      <c r="H45" s="41">
        <v>0</v>
      </c>
    </row>
    <row r="46" spans="1:8" ht="13.5" customHeight="1">
      <c r="A46" s="258"/>
      <c r="B46" s="233"/>
      <c r="C46" s="249" t="s">
        <v>48</v>
      </c>
      <c r="D46" s="249"/>
      <c r="E46" s="28" t="s">
        <v>668</v>
      </c>
      <c r="F46" s="40">
        <f aca="true" t="shared" si="4" ref="F46:F52">G46+H46</f>
        <v>0</v>
      </c>
      <c r="G46" s="41">
        <v>0</v>
      </c>
      <c r="H46" s="41">
        <v>0</v>
      </c>
    </row>
    <row r="47" spans="1:8" ht="13.5" customHeight="1">
      <c r="A47" s="258"/>
      <c r="B47" s="233"/>
      <c r="C47" s="249" t="s">
        <v>930</v>
      </c>
      <c r="D47" s="249"/>
      <c r="E47" s="28" t="s">
        <v>669</v>
      </c>
      <c r="F47" s="40">
        <f t="shared" si="4"/>
        <v>0</v>
      </c>
      <c r="G47" s="41">
        <v>0</v>
      </c>
      <c r="H47" s="41">
        <v>0</v>
      </c>
    </row>
    <row r="48" spans="1:8" ht="13.5" customHeight="1">
      <c r="A48" s="258"/>
      <c r="B48" s="233"/>
      <c r="C48" s="249" t="s">
        <v>454</v>
      </c>
      <c r="D48" s="249"/>
      <c r="E48" s="28" t="s">
        <v>670</v>
      </c>
      <c r="F48" s="40">
        <f t="shared" si="4"/>
        <v>0</v>
      </c>
      <c r="G48" s="41">
        <v>0</v>
      </c>
      <c r="H48" s="41">
        <v>0</v>
      </c>
    </row>
    <row r="49" spans="1:8" ht="13.5" customHeight="1">
      <c r="A49" s="258"/>
      <c r="B49" s="233"/>
      <c r="C49" s="251" t="s">
        <v>931</v>
      </c>
      <c r="D49" s="251"/>
      <c r="E49" s="28" t="s">
        <v>671</v>
      </c>
      <c r="F49" s="40">
        <f t="shared" si="4"/>
        <v>0</v>
      </c>
      <c r="G49" s="41">
        <v>0</v>
      </c>
      <c r="H49" s="41">
        <v>0</v>
      </c>
    </row>
    <row r="50" spans="1:8" ht="13.5">
      <c r="A50" s="258"/>
      <c r="B50" s="233"/>
      <c r="C50" s="233" t="s">
        <v>32</v>
      </c>
      <c r="D50" s="35" t="s">
        <v>159</v>
      </c>
      <c r="E50" s="28" t="s">
        <v>672</v>
      </c>
      <c r="F50" s="40">
        <f t="shared" si="4"/>
        <v>0</v>
      </c>
      <c r="G50" s="41">
        <v>0</v>
      </c>
      <c r="H50" s="41">
        <v>0</v>
      </c>
    </row>
    <row r="51" spans="1:8" ht="13.5">
      <c r="A51" s="258"/>
      <c r="B51" s="233"/>
      <c r="C51" s="233"/>
      <c r="D51" s="35" t="s">
        <v>466</v>
      </c>
      <c r="E51" s="28" t="s">
        <v>673</v>
      </c>
      <c r="F51" s="40">
        <f t="shared" si="4"/>
        <v>0</v>
      </c>
      <c r="G51" s="41">
        <v>0</v>
      </c>
      <c r="H51" s="41">
        <v>0</v>
      </c>
    </row>
    <row r="52" spans="1:8" ht="13.5">
      <c r="A52" s="258"/>
      <c r="B52" s="233"/>
      <c r="C52" s="233"/>
      <c r="D52" s="35" t="s">
        <v>919</v>
      </c>
      <c r="E52" s="28" t="s">
        <v>674</v>
      </c>
      <c r="F52" s="40">
        <f t="shared" si="4"/>
        <v>0</v>
      </c>
      <c r="G52" s="41">
        <v>0</v>
      </c>
      <c r="H52" s="41">
        <v>0</v>
      </c>
    </row>
    <row r="53" spans="1:8" ht="13.5">
      <c r="A53" s="258"/>
      <c r="B53" s="255" t="s">
        <v>441</v>
      </c>
      <c r="C53" s="255"/>
      <c r="D53" s="255"/>
      <c r="E53" s="30" t="s">
        <v>675</v>
      </c>
      <c r="F53" s="40">
        <f>F54+F55+F56+F57+F58+F59</f>
        <v>0</v>
      </c>
      <c r="G53" s="40">
        <f>G54+G55+G56+G57+G58+G59</f>
        <v>0</v>
      </c>
      <c r="H53" s="40">
        <f>H54+H55+H56+H57+H58+H59</f>
        <v>0</v>
      </c>
    </row>
    <row r="54" spans="1:8" ht="13.5" customHeight="1">
      <c r="A54" s="258"/>
      <c r="B54" s="233" t="s">
        <v>32</v>
      </c>
      <c r="C54" s="249" t="s">
        <v>46</v>
      </c>
      <c r="D54" s="249"/>
      <c r="E54" s="28" t="s">
        <v>676</v>
      </c>
      <c r="F54" s="40">
        <f>G54+H54</f>
        <v>0</v>
      </c>
      <c r="G54" s="41">
        <v>0</v>
      </c>
      <c r="H54" s="41">
        <v>0</v>
      </c>
    </row>
    <row r="55" spans="1:8" ht="13.5" customHeight="1">
      <c r="A55" s="258"/>
      <c r="B55" s="233"/>
      <c r="C55" s="249" t="s">
        <v>47</v>
      </c>
      <c r="D55" s="249"/>
      <c r="E55" s="28" t="s">
        <v>677</v>
      </c>
      <c r="F55" s="40">
        <f aca="true" t="shared" si="5" ref="F55:F62">G55+H55</f>
        <v>0</v>
      </c>
      <c r="G55" s="41">
        <v>0</v>
      </c>
      <c r="H55" s="41">
        <v>0</v>
      </c>
    </row>
    <row r="56" spans="1:8" ht="13.5" customHeight="1">
      <c r="A56" s="258"/>
      <c r="B56" s="233"/>
      <c r="C56" s="249" t="s">
        <v>48</v>
      </c>
      <c r="D56" s="249"/>
      <c r="E56" s="28" t="s">
        <v>678</v>
      </c>
      <c r="F56" s="40">
        <f t="shared" si="5"/>
        <v>0</v>
      </c>
      <c r="G56" s="41">
        <v>0</v>
      </c>
      <c r="H56" s="41">
        <v>0</v>
      </c>
    </row>
    <row r="57" spans="1:8" ht="13.5" customHeight="1">
      <c r="A57" s="258"/>
      <c r="B57" s="233"/>
      <c r="C57" s="249" t="s">
        <v>930</v>
      </c>
      <c r="D57" s="249"/>
      <c r="E57" s="28" t="s">
        <v>679</v>
      </c>
      <c r="F57" s="40">
        <f t="shared" si="5"/>
        <v>0</v>
      </c>
      <c r="G57" s="41">
        <v>0</v>
      </c>
      <c r="H57" s="41">
        <v>0</v>
      </c>
    </row>
    <row r="58" spans="1:8" ht="13.5" customHeight="1">
      <c r="A58" s="258"/>
      <c r="B58" s="233"/>
      <c r="C58" s="249" t="s">
        <v>454</v>
      </c>
      <c r="D58" s="249"/>
      <c r="E58" s="28" t="s">
        <v>680</v>
      </c>
      <c r="F58" s="40">
        <f t="shared" si="5"/>
        <v>0</v>
      </c>
      <c r="G58" s="41">
        <v>0</v>
      </c>
      <c r="H58" s="41">
        <v>0</v>
      </c>
    </row>
    <row r="59" spans="1:8" ht="13.5" customHeight="1">
      <c r="A59" s="258"/>
      <c r="B59" s="233"/>
      <c r="C59" s="251" t="s">
        <v>931</v>
      </c>
      <c r="D59" s="251"/>
      <c r="E59" s="28" t="s">
        <v>681</v>
      </c>
      <c r="F59" s="40">
        <f t="shared" si="5"/>
        <v>0</v>
      </c>
      <c r="G59" s="41">
        <v>0</v>
      </c>
      <c r="H59" s="41">
        <v>0</v>
      </c>
    </row>
    <row r="60" spans="1:8" ht="13.5">
      <c r="A60" s="258"/>
      <c r="B60" s="233"/>
      <c r="C60" s="233" t="s">
        <v>32</v>
      </c>
      <c r="D60" s="35" t="s">
        <v>159</v>
      </c>
      <c r="E60" s="28" t="s">
        <v>682</v>
      </c>
      <c r="F60" s="40">
        <f t="shared" si="5"/>
        <v>0</v>
      </c>
      <c r="G60" s="41">
        <v>0</v>
      </c>
      <c r="H60" s="41">
        <v>0</v>
      </c>
    </row>
    <row r="61" spans="1:8" ht="13.5">
      <c r="A61" s="258"/>
      <c r="B61" s="233"/>
      <c r="C61" s="233"/>
      <c r="D61" s="35" t="s">
        <v>466</v>
      </c>
      <c r="E61" s="28" t="s">
        <v>683</v>
      </c>
      <c r="F61" s="40">
        <f t="shared" si="5"/>
        <v>0</v>
      </c>
      <c r="G61" s="41">
        <v>0</v>
      </c>
      <c r="H61" s="41">
        <v>0</v>
      </c>
    </row>
    <row r="62" spans="1:8" ht="13.5">
      <c r="A62" s="259"/>
      <c r="B62" s="233"/>
      <c r="C62" s="233"/>
      <c r="D62" s="35" t="s">
        <v>919</v>
      </c>
      <c r="E62" s="28" t="s">
        <v>684</v>
      </c>
      <c r="F62" s="40">
        <f t="shared" si="5"/>
        <v>0</v>
      </c>
      <c r="G62" s="41">
        <v>0</v>
      </c>
      <c r="H62" s="41">
        <v>0</v>
      </c>
    </row>
    <row r="63" spans="2:4" ht="409.5">
      <c r="B63" s="46"/>
      <c r="C63" s="46"/>
      <c r="D63" s="46"/>
    </row>
    <row r="64" spans="1:8" ht="25.5">
      <c r="A64" s="252" t="s">
        <v>463</v>
      </c>
      <c r="B64" s="252"/>
      <c r="C64" s="252"/>
      <c r="D64" s="252"/>
      <c r="E64" s="59" t="s">
        <v>167</v>
      </c>
      <c r="F64" s="60" t="s">
        <v>398</v>
      </c>
      <c r="G64" s="60" t="s">
        <v>420</v>
      </c>
      <c r="H64" s="60" t="s">
        <v>421</v>
      </c>
    </row>
    <row r="65" spans="1:8" ht="13.5" customHeight="1">
      <c r="A65" s="248" t="s">
        <v>824</v>
      </c>
      <c r="B65" s="248"/>
      <c r="C65" s="248"/>
      <c r="D65" s="248"/>
      <c r="E65" s="62" t="s">
        <v>1020</v>
      </c>
      <c r="F65" s="152">
        <f aca="true" t="shared" si="6" ref="F65:F71">G65+H65</f>
        <v>0</v>
      </c>
      <c r="G65" s="153">
        <v>0</v>
      </c>
      <c r="H65" s="153">
        <v>0</v>
      </c>
    </row>
    <row r="66" spans="1:8" ht="13.5" customHeight="1">
      <c r="A66" s="248" t="s">
        <v>825</v>
      </c>
      <c r="B66" s="248"/>
      <c r="C66" s="248"/>
      <c r="D66" s="248"/>
      <c r="E66" s="62" t="s">
        <v>1021</v>
      </c>
      <c r="F66" s="152">
        <f t="shared" si="6"/>
        <v>0</v>
      </c>
      <c r="G66" s="153">
        <v>0</v>
      </c>
      <c r="H66" s="153">
        <v>0</v>
      </c>
    </row>
    <row r="67" spans="1:8" ht="13.5" customHeight="1">
      <c r="A67" s="248" t="s">
        <v>826</v>
      </c>
      <c r="B67" s="248"/>
      <c r="C67" s="248"/>
      <c r="D67" s="248"/>
      <c r="E67" s="62" t="s">
        <v>1022</v>
      </c>
      <c r="F67" s="152">
        <f t="shared" si="6"/>
        <v>0</v>
      </c>
      <c r="G67" s="153">
        <v>0</v>
      </c>
      <c r="H67" s="153">
        <v>0</v>
      </c>
    </row>
    <row r="68" spans="1:8" ht="13.5" customHeight="1">
      <c r="A68" s="248" t="s">
        <v>827</v>
      </c>
      <c r="B68" s="248"/>
      <c r="C68" s="248"/>
      <c r="D68" s="248"/>
      <c r="E68" s="62" t="s">
        <v>1023</v>
      </c>
      <c r="F68" s="152">
        <f t="shared" si="6"/>
        <v>0</v>
      </c>
      <c r="G68" s="153">
        <v>0</v>
      </c>
      <c r="H68" s="153">
        <v>0</v>
      </c>
    </row>
    <row r="69" spans="1:8" ht="13.5" customHeight="1">
      <c r="A69" s="231" t="s">
        <v>152</v>
      </c>
      <c r="B69" s="231"/>
      <c r="C69" s="231"/>
      <c r="D69" s="231"/>
      <c r="E69" s="62" t="s">
        <v>1024</v>
      </c>
      <c r="F69" s="152">
        <f t="shared" si="6"/>
        <v>0</v>
      </c>
      <c r="G69" s="153">
        <v>0</v>
      </c>
      <c r="H69" s="153">
        <v>0</v>
      </c>
    </row>
    <row r="70" spans="1:8" ht="13.5" customHeight="1">
      <c r="A70" s="248" t="s">
        <v>818</v>
      </c>
      <c r="B70" s="248"/>
      <c r="C70" s="248"/>
      <c r="D70" s="248"/>
      <c r="E70" s="62" t="s">
        <v>1025</v>
      </c>
      <c r="F70" s="152">
        <f t="shared" si="6"/>
        <v>0</v>
      </c>
      <c r="G70" s="153">
        <v>0</v>
      </c>
      <c r="H70" s="153">
        <v>0</v>
      </c>
    </row>
    <row r="71" spans="1:8" ht="13.5" customHeight="1">
      <c r="A71" s="248" t="s">
        <v>828</v>
      </c>
      <c r="B71" s="248"/>
      <c r="C71" s="248"/>
      <c r="D71" s="248"/>
      <c r="E71" s="62" t="s">
        <v>1026</v>
      </c>
      <c r="F71" s="152">
        <f t="shared" si="6"/>
        <v>0</v>
      </c>
      <c r="G71" s="153">
        <v>0</v>
      </c>
      <c r="H71" s="153">
        <v>0</v>
      </c>
    </row>
  </sheetData>
  <sheetProtection password="CE88" sheet="1"/>
  <mergeCells count="65">
    <mergeCell ref="C45:D45"/>
    <mergeCell ref="C46:D46"/>
    <mergeCell ref="C60:C62"/>
    <mergeCell ref="C56:D56"/>
    <mergeCell ref="C57:D57"/>
    <mergeCell ref="C58:D58"/>
    <mergeCell ref="C59:D59"/>
    <mergeCell ref="C54:D54"/>
    <mergeCell ref="C55:D55"/>
    <mergeCell ref="C38:D38"/>
    <mergeCell ref="C39:D39"/>
    <mergeCell ref="C40:C42"/>
    <mergeCell ref="C44:D44"/>
    <mergeCell ref="B43:D43"/>
    <mergeCell ref="B44:B52"/>
    <mergeCell ref="C47:D47"/>
    <mergeCell ref="C48:D48"/>
    <mergeCell ref="C50:C52"/>
    <mergeCell ref="C49:D49"/>
    <mergeCell ref="B24:B32"/>
    <mergeCell ref="A3:A62"/>
    <mergeCell ref="B53:D53"/>
    <mergeCell ref="B54:B62"/>
    <mergeCell ref="C34:D34"/>
    <mergeCell ref="C35:D35"/>
    <mergeCell ref="C36:D36"/>
    <mergeCell ref="C37:D37"/>
    <mergeCell ref="C27:D27"/>
    <mergeCell ref="B34:B42"/>
    <mergeCell ref="C7:D7"/>
    <mergeCell ref="C8:D8"/>
    <mergeCell ref="C10:C12"/>
    <mergeCell ref="C9:D9"/>
    <mergeCell ref="C20:C22"/>
    <mergeCell ref="C24:D24"/>
    <mergeCell ref="B13:D13"/>
    <mergeCell ref="C19:D19"/>
    <mergeCell ref="B14:B22"/>
    <mergeCell ref="B23:D23"/>
    <mergeCell ref="C29:D29"/>
    <mergeCell ref="C30:C32"/>
    <mergeCell ref="B33:D33"/>
    <mergeCell ref="C4:D4"/>
    <mergeCell ref="C5:D5"/>
    <mergeCell ref="A1:D1"/>
    <mergeCell ref="A2:D2"/>
    <mergeCell ref="B3:D3"/>
    <mergeCell ref="B4:B12"/>
    <mergeCell ref="C6:D6"/>
    <mergeCell ref="C14:D14"/>
    <mergeCell ref="C15:D15"/>
    <mergeCell ref="C16:D16"/>
    <mergeCell ref="C17:D17"/>
    <mergeCell ref="C18:D18"/>
    <mergeCell ref="C28:D28"/>
    <mergeCell ref="C25:D25"/>
    <mergeCell ref="C26:D26"/>
    <mergeCell ref="A71:D71"/>
    <mergeCell ref="A64:D64"/>
    <mergeCell ref="A65:D65"/>
    <mergeCell ref="A66:D66"/>
    <mergeCell ref="A67:D67"/>
    <mergeCell ref="A68:D68"/>
    <mergeCell ref="A70:D70"/>
    <mergeCell ref="A69:D69"/>
  </mergeCells>
  <printOptions horizontalCentered="1"/>
  <pageMargins left="0.2361111111111111" right="0.15763888888888888" top="0.4701388888888889" bottom="0" header="0.5118055555555555" footer="0"/>
  <pageSetup horizontalDpi="600" verticalDpi="600" orientation="portrait" paperSize="9" scale="97" r:id="rId1"/>
  <headerFooter alignWithMargins="0">
    <oddFooter>&amp;R5</oddFooter>
  </headerFooter>
  <rowBreaks count="1" manualBreakCount="1">
    <brk id="42" max="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85"/>
  <sheetViews>
    <sheetView zoomScalePageLayoutView="0" workbookViewId="0" topLeftCell="A28">
      <selection activeCell="M79" sqref="M79"/>
    </sheetView>
  </sheetViews>
  <sheetFormatPr defaultColWidth="9.140625" defaultRowHeight="12.75"/>
  <cols>
    <col min="1" max="1" width="7.28125" style="4" customWidth="1"/>
    <col min="2" max="2" width="10.140625" style="4" customWidth="1"/>
    <col min="3" max="3" width="37.57421875" style="4" customWidth="1"/>
    <col min="4" max="4" width="11.8515625" style="47" customWidth="1"/>
    <col min="5" max="5" width="8.57421875" style="4" customWidth="1"/>
    <col min="6" max="6" width="7.7109375" style="4" customWidth="1"/>
    <col min="7" max="16384" width="9.140625" style="4" customWidth="1"/>
  </cols>
  <sheetData>
    <row r="1" spans="1:3" ht="14.25">
      <c r="A1" s="269" t="s">
        <v>431</v>
      </c>
      <c r="B1" s="269"/>
      <c r="C1" s="269"/>
    </row>
    <row r="2" spans="1:7" ht="34.5" customHeight="1">
      <c r="A2" s="252" t="s">
        <v>831</v>
      </c>
      <c r="B2" s="252"/>
      <c r="C2" s="252"/>
      <c r="D2" s="59" t="s">
        <v>167</v>
      </c>
      <c r="E2" s="60" t="s">
        <v>55</v>
      </c>
      <c r="F2" s="60" t="s">
        <v>56</v>
      </c>
      <c r="G2" s="60" t="s">
        <v>57</v>
      </c>
    </row>
    <row r="3" spans="1:7" ht="26.25" customHeight="1">
      <c r="A3" s="238" t="s">
        <v>832</v>
      </c>
      <c r="B3" s="238"/>
      <c r="C3" s="238"/>
      <c r="D3" s="26" t="s">
        <v>685</v>
      </c>
      <c r="E3" s="176">
        <f>E4+E13</f>
        <v>26</v>
      </c>
      <c r="F3" s="176">
        <f>F4+F13</f>
        <v>12</v>
      </c>
      <c r="G3" s="176">
        <f>G4+G13</f>
        <v>14</v>
      </c>
    </row>
    <row r="4" spans="1:7" ht="12.75" customHeight="1">
      <c r="A4" s="220" t="s">
        <v>58</v>
      </c>
      <c r="B4" s="238" t="s">
        <v>59</v>
      </c>
      <c r="C4" s="238"/>
      <c r="D4" s="30" t="s">
        <v>1027</v>
      </c>
      <c r="E4" s="177">
        <f>E5+E6+E7+E8+E9+E10+E11+E12</f>
        <v>24</v>
      </c>
      <c r="F4" s="29">
        <f>F5+F6+F7+F8+F9+F10+F11+F12</f>
        <v>10</v>
      </c>
      <c r="G4" s="29">
        <f>G5+G6+G7+G8+G9+G10+G11+G12</f>
        <v>14</v>
      </c>
    </row>
    <row r="5" spans="1:7" ht="12.75" customHeight="1">
      <c r="A5" s="220"/>
      <c r="B5" s="241" t="s">
        <v>60</v>
      </c>
      <c r="C5" s="50" t="s">
        <v>61</v>
      </c>
      <c r="D5" s="28" t="s">
        <v>686</v>
      </c>
      <c r="E5" s="178">
        <f>F5+G5</f>
        <v>0</v>
      </c>
      <c r="F5" s="39">
        <v>0</v>
      </c>
      <c r="G5" s="39">
        <v>0</v>
      </c>
    </row>
    <row r="6" spans="1:7" ht="13.5">
      <c r="A6" s="220"/>
      <c r="B6" s="241"/>
      <c r="C6" s="50" t="s">
        <v>62</v>
      </c>
      <c r="D6" s="28" t="s">
        <v>687</v>
      </c>
      <c r="E6" s="178">
        <f aca="true" t="shared" si="0" ref="E6:E12">F6+G6</f>
        <v>18</v>
      </c>
      <c r="F6" s="39">
        <v>7</v>
      </c>
      <c r="G6" s="39">
        <v>11</v>
      </c>
    </row>
    <row r="7" spans="1:7" ht="26.25">
      <c r="A7" s="220"/>
      <c r="B7" s="241"/>
      <c r="C7" s="35" t="s">
        <v>151</v>
      </c>
      <c r="D7" s="28" t="s">
        <v>688</v>
      </c>
      <c r="E7" s="178">
        <f t="shared" si="0"/>
        <v>0</v>
      </c>
      <c r="F7" s="39">
        <v>0</v>
      </c>
      <c r="G7" s="39">
        <v>0</v>
      </c>
    </row>
    <row r="8" spans="1:7" ht="13.5">
      <c r="A8" s="220"/>
      <c r="B8" s="241"/>
      <c r="C8" s="50" t="s">
        <v>148</v>
      </c>
      <c r="D8" s="28" t="s">
        <v>689</v>
      </c>
      <c r="E8" s="178">
        <f t="shared" si="0"/>
        <v>0</v>
      </c>
      <c r="F8" s="39">
        <v>0</v>
      </c>
      <c r="G8" s="39">
        <v>0</v>
      </c>
    </row>
    <row r="9" spans="1:7" ht="13.5">
      <c r="A9" s="220"/>
      <c r="B9" s="241"/>
      <c r="C9" s="50" t="s">
        <v>149</v>
      </c>
      <c r="D9" s="28" t="s">
        <v>690</v>
      </c>
      <c r="E9" s="178">
        <f t="shared" si="0"/>
        <v>6</v>
      </c>
      <c r="F9" s="39">
        <v>3</v>
      </c>
      <c r="G9" s="39">
        <v>3</v>
      </c>
    </row>
    <row r="10" spans="1:7" ht="13.5">
      <c r="A10" s="220"/>
      <c r="B10" s="241"/>
      <c r="C10" s="50" t="s">
        <v>150</v>
      </c>
      <c r="D10" s="28" t="s">
        <v>691</v>
      </c>
      <c r="E10" s="178">
        <f t="shared" si="0"/>
        <v>0</v>
      </c>
      <c r="F10" s="39">
        <v>0</v>
      </c>
      <c r="G10" s="39">
        <v>0</v>
      </c>
    </row>
    <row r="11" spans="1:7" ht="13.5">
      <c r="A11" s="220"/>
      <c r="B11" s="241"/>
      <c r="C11" s="50" t="s">
        <v>63</v>
      </c>
      <c r="D11" s="28" t="s">
        <v>692</v>
      </c>
      <c r="E11" s="178">
        <f t="shared" si="0"/>
        <v>0</v>
      </c>
      <c r="F11" s="39">
        <v>0</v>
      </c>
      <c r="G11" s="39">
        <v>0</v>
      </c>
    </row>
    <row r="12" spans="1:7" ht="13.5">
      <c r="A12" s="220"/>
      <c r="B12" s="241"/>
      <c r="C12" s="50" t="s">
        <v>64</v>
      </c>
      <c r="D12" s="28" t="s">
        <v>693</v>
      </c>
      <c r="E12" s="178">
        <f t="shared" si="0"/>
        <v>0</v>
      </c>
      <c r="F12" s="39">
        <v>0</v>
      </c>
      <c r="G12" s="39">
        <v>0</v>
      </c>
    </row>
    <row r="13" spans="1:7" ht="13.5" customHeight="1">
      <c r="A13" s="220"/>
      <c r="B13" s="238" t="s">
        <v>65</v>
      </c>
      <c r="C13" s="238"/>
      <c r="D13" s="30" t="s">
        <v>694</v>
      </c>
      <c r="E13" s="179">
        <f>E14+E15+E16+E22+E23</f>
        <v>2</v>
      </c>
      <c r="F13" s="37">
        <f>F14+F15+F16+F22+F23</f>
        <v>2</v>
      </c>
      <c r="G13" s="37">
        <f>G14+G15+G16+G22+G23</f>
        <v>0</v>
      </c>
    </row>
    <row r="14" spans="1:7" ht="12.75" customHeight="1">
      <c r="A14" s="220"/>
      <c r="B14" s="241" t="s">
        <v>60</v>
      </c>
      <c r="C14" s="50" t="s">
        <v>66</v>
      </c>
      <c r="D14" s="28" t="s">
        <v>695</v>
      </c>
      <c r="E14" s="178">
        <f>F14+G14</f>
        <v>0</v>
      </c>
      <c r="F14" s="39">
        <v>0</v>
      </c>
      <c r="G14" s="39">
        <v>0</v>
      </c>
    </row>
    <row r="15" spans="1:7" ht="13.5">
      <c r="A15" s="220"/>
      <c r="B15" s="241"/>
      <c r="C15" s="50" t="s">
        <v>67</v>
      </c>
      <c r="D15" s="28" t="s">
        <v>696</v>
      </c>
      <c r="E15" s="178">
        <f>F15+G15</f>
        <v>0</v>
      </c>
      <c r="F15" s="39">
        <v>0</v>
      </c>
      <c r="G15" s="39">
        <v>0</v>
      </c>
    </row>
    <row r="16" spans="1:7" ht="26.25" customHeight="1">
      <c r="A16" s="220"/>
      <c r="B16" s="241"/>
      <c r="C16" s="35" t="s">
        <v>933</v>
      </c>
      <c r="D16" s="28" t="s">
        <v>697</v>
      </c>
      <c r="E16" s="180">
        <f>E17+E18+E19+E20+E21</f>
        <v>2</v>
      </c>
      <c r="F16" s="64">
        <f>F17+F18+F19+F20+F21</f>
        <v>2</v>
      </c>
      <c r="G16" s="64">
        <f>G17+G18+G19+G20+G21</f>
        <v>0</v>
      </c>
    </row>
    <row r="17" spans="1:7" ht="26.25" customHeight="1">
      <c r="A17" s="220"/>
      <c r="B17" s="241"/>
      <c r="C17" s="35" t="s">
        <v>934</v>
      </c>
      <c r="D17" s="28" t="s">
        <v>698</v>
      </c>
      <c r="E17" s="181">
        <f>F17+G17</f>
        <v>2</v>
      </c>
      <c r="F17" s="54">
        <v>2</v>
      </c>
      <c r="G17" s="54">
        <v>0</v>
      </c>
    </row>
    <row r="18" spans="1:7" ht="26.25" customHeight="1">
      <c r="A18" s="220"/>
      <c r="B18" s="241"/>
      <c r="C18" s="35" t="s">
        <v>935</v>
      </c>
      <c r="D18" s="28" t="s">
        <v>699</v>
      </c>
      <c r="E18" s="181">
        <f aca="true" t="shared" si="1" ref="E18:E23">F18+G18</f>
        <v>0</v>
      </c>
      <c r="F18" s="54">
        <v>0</v>
      </c>
      <c r="G18" s="54">
        <v>0</v>
      </c>
    </row>
    <row r="19" spans="1:7" ht="26.25" customHeight="1">
      <c r="A19" s="220"/>
      <c r="B19" s="241"/>
      <c r="C19" s="35" t="s">
        <v>936</v>
      </c>
      <c r="D19" s="28" t="s">
        <v>700</v>
      </c>
      <c r="E19" s="181">
        <f t="shared" si="1"/>
        <v>0</v>
      </c>
      <c r="F19" s="54">
        <v>0</v>
      </c>
      <c r="G19" s="54">
        <v>0</v>
      </c>
    </row>
    <row r="20" spans="1:7" ht="26.25" customHeight="1">
      <c r="A20" s="220"/>
      <c r="B20" s="241"/>
      <c r="C20" s="35" t="s">
        <v>937</v>
      </c>
      <c r="D20" s="28" t="s">
        <v>701</v>
      </c>
      <c r="E20" s="181">
        <f t="shared" si="1"/>
        <v>0</v>
      </c>
      <c r="F20" s="54">
        <v>0</v>
      </c>
      <c r="G20" s="54">
        <v>0</v>
      </c>
    </row>
    <row r="21" spans="1:7" ht="26.25" customHeight="1">
      <c r="A21" s="220"/>
      <c r="B21" s="241"/>
      <c r="C21" s="35" t="s">
        <v>938</v>
      </c>
      <c r="D21" s="28" t="s">
        <v>702</v>
      </c>
      <c r="E21" s="181">
        <f t="shared" si="1"/>
        <v>0</v>
      </c>
      <c r="F21" s="54">
        <v>0</v>
      </c>
      <c r="G21" s="54">
        <v>0</v>
      </c>
    </row>
    <row r="22" spans="1:7" ht="26.25" customHeight="1">
      <c r="A22" s="220"/>
      <c r="B22" s="241"/>
      <c r="C22" s="35" t="s">
        <v>135</v>
      </c>
      <c r="D22" s="28" t="s">
        <v>703</v>
      </c>
      <c r="E22" s="181">
        <f t="shared" si="1"/>
        <v>0</v>
      </c>
      <c r="F22" s="54">
        <v>0</v>
      </c>
      <c r="G22" s="54">
        <v>0</v>
      </c>
    </row>
    <row r="23" spans="1:13" ht="13.5">
      <c r="A23" s="220"/>
      <c r="B23" s="241"/>
      <c r="C23" s="50" t="s">
        <v>68</v>
      </c>
      <c r="D23" s="28" t="s">
        <v>704</v>
      </c>
      <c r="E23" s="181">
        <f t="shared" si="1"/>
        <v>0</v>
      </c>
      <c r="F23" s="39">
        <v>0</v>
      </c>
      <c r="G23" s="39">
        <v>0</v>
      </c>
      <c r="M23" s="65"/>
    </row>
    <row r="24" spans="1:7" ht="13.5">
      <c r="A24" s="66"/>
      <c r="B24" s="67"/>
      <c r="C24" s="68"/>
      <c r="D24" s="69"/>
      <c r="E24" s="171"/>
      <c r="F24" s="160"/>
      <c r="G24" s="172"/>
    </row>
    <row r="25" spans="1:7" ht="48" customHeight="1">
      <c r="A25" s="252" t="s">
        <v>833</v>
      </c>
      <c r="B25" s="252"/>
      <c r="C25" s="252"/>
      <c r="D25" s="59" t="s">
        <v>167</v>
      </c>
      <c r="E25" s="60" t="s">
        <v>398</v>
      </c>
      <c r="F25" s="60" t="s">
        <v>420</v>
      </c>
      <c r="G25" s="60" t="s">
        <v>421</v>
      </c>
    </row>
    <row r="26" spans="1:9" ht="13.5">
      <c r="A26" s="255" t="s">
        <v>427</v>
      </c>
      <c r="B26" s="255"/>
      <c r="C26" s="255"/>
      <c r="D26" s="26" t="s">
        <v>377</v>
      </c>
      <c r="E26" s="173">
        <f>E27+E28+E29+E30+E31</f>
        <v>10</v>
      </c>
      <c r="F26" s="173">
        <f>F27+F28+F29+F30+F31</f>
        <v>10</v>
      </c>
      <c r="G26" s="173">
        <f>G27+G28+G29+G30+G31</f>
        <v>0</v>
      </c>
      <c r="I26" s="4" t="str">
        <f>IF(AND(E26=0,'1.1-1.3'!F19=0,'1.1-1.3'!G19=0,'4-5.3'!F26=0,'4-5.3'!G26=0,'1.1-1.3'!H19=0),"OK",IF('1.1-1.3'!F19&gt;0,IF(AND(E26='1.1-1.3'!F19,'1.1-1.3'!G19='4-5.3'!F26,'4-5.3'!G26='1.1-1.3'!H19),"Šeit jābūt norādītiem vardarbības veicēji, kuri ir veikuši vardarbību pret rehabilitētajām pilngadīgajām personām kuras ir norādītas 1.2 tabulā","OK"),"Pābaudi vai šeit un tabulā 1.2 ir ierakstīti pareizi skaitļi"))</f>
        <v>OK</v>
      </c>
    </row>
    <row r="27" spans="1:7" ht="24.75" customHeight="1">
      <c r="A27" s="233" t="s">
        <v>32</v>
      </c>
      <c r="B27" s="260" t="s">
        <v>939</v>
      </c>
      <c r="C27" s="260"/>
      <c r="D27" s="28" t="s">
        <v>378</v>
      </c>
      <c r="E27" s="173">
        <f aca="true" t="shared" si="2" ref="E27:E32">F27+G27</f>
        <v>8</v>
      </c>
      <c r="F27" s="27">
        <v>8</v>
      </c>
      <c r="G27" s="27">
        <v>0</v>
      </c>
    </row>
    <row r="28" spans="1:7" ht="13.5">
      <c r="A28" s="233"/>
      <c r="B28" s="260" t="s">
        <v>457</v>
      </c>
      <c r="C28" s="260"/>
      <c r="D28" s="28" t="s">
        <v>379</v>
      </c>
      <c r="E28" s="173">
        <f t="shared" si="2"/>
        <v>0</v>
      </c>
      <c r="F28" s="27">
        <v>0</v>
      </c>
      <c r="G28" s="27">
        <v>0</v>
      </c>
    </row>
    <row r="29" spans="1:7" ht="13.5">
      <c r="A29" s="233"/>
      <c r="B29" s="260" t="s">
        <v>458</v>
      </c>
      <c r="C29" s="260"/>
      <c r="D29" s="28" t="s">
        <v>380</v>
      </c>
      <c r="E29" s="173">
        <f t="shared" si="2"/>
        <v>0</v>
      </c>
      <c r="F29" s="27">
        <v>0</v>
      </c>
      <c r="G29" s="27">
        <v>0</v>
      </c>
    </row>
    <row r="30" spans="1:7" ht="22.5" customHeight="1">
      <c r="A30" s="233"/>
      <c r="B30" s="270" t="s">
        <v>940</v>
      </c>
      <c r="C30" s="270"/>
      <c r="D30" s="28" t="s">
        <v>381</v>
      </c>
      <c r="E30" s="173">
        <f t="shared" si="2"/>
        <v>1</v>
      </c>
      <c r="F30" s="27">
        <v>1</v>
      </c>
      <c r="G30" s="27">
        <v>0</v>
      </c>
    </row>
    <row r="31" spans="1:7" ht="13.5">
      <c r="A31" s="233"/>
      <c r="B31" s="260" t="s">
        <v>459</v>
      </c>
      <c r="C31" s="260"/>
      <c r="D31" s="28" t="s">
        <v>382</v>
      </c>
      <c r="E31" s="173">
        <f t="shared" si="2"/>
        <v>1</v>
      </c>
      <c r="F31" s="27">
        <v>1</v>
      </c>
      <c r="G31" s="27">
        <v>0</v>
      </c>
    </row>
    <row r="32" spans="1:9" ht="30.75" customHeight="1">
      <c r="A32" s="238" t="s">
        <v>835</v>
      </c>
      <c r="B32" s="238"/>
      <c r="C32" s="238"/>
      <c r="D32" s="26" t="s">
        <v>705</v>
      </c>
      <c r="E32" s="176">
        <f t="shared" si="2"/>
        <v>10</v>
      </c>
      <c r="F32" s="176">
        <f>F33</f>
        <v>0</v>
      </c>
      <c r="G32" s="176">
        <f>G33</f>
        <v>10</v>
      </c>
      <c r="I32" s="4" t="str">
        <f>IF(E32='1.1-1.3'!F19,"OK",IF('1.1-1.3'!G19='4-5.3'!F32,IF('4-5.3'!G32='1.1-1.3'!H19,"Pārbaudi rehabilitētās pilngadīgās personas","Pārbaudi rehabilitētās cietušās no vardarbības pilngadīgās sievietes"),"Pārbaudi rehabilitēos cietušos no vardarbības pilngadīgos vīriešus"))</f>
        <v>OK</v>
      </c>
    </row>
    <row r="33" spans="1:7" ht="13.5">
      <c r="A33" s="220" t="s">
        <v>113</v>
      </c>
      <c r="B33" s="238" t="s">
        <v>444</v>
      </c>
      <c r="C33" s="238"/>
      <c r="D33" s="30" t="s">
        <v>706</v>
      </c>
      <c r="E33" s="29">
        <f>E34+E35+E36+E37+E38+E39+E40+E41+E42+E43</f>
        <v>10</v>
      </c>
      <c r="F33" s="29">
        <f>F34+F35+F36+F37+F38+F39+F40+F41+F42+F43</f>
        <v>0</v>
      </c>
      <c r="G33" s="29">
        <f>G34+G35+G36+G37+G38+G39+G40+G41+G42+G43</f>
        <v>10</v>
      </c>
    </row>
    <row r="34" spans="1:7" ht="13.5">
      <c r="A34" s="220"/>
      <c r="B34" s="233" t="s">
        <v>60</v>
      </c>
      <c r="C34" s="50" t="s">
        <v>61</v>
      </c>
      <c r="D34" s="28" t="s">
        <v>707</v>
      </c>
      <c r="E34" s="174">
        <f>F34+G34</f>
        <v>0</v>
      </c>
      <c r="F34" s="39">
        <v>0</v>
      </c>
      <c r="G34" s="39">
        <v>0</v>
      </c>
    </row>
    <row r="35" spans="1:7" ht="14.25" customHeight="1">
      <c r="A35" s="220"/>
      <c r="B35" s="233"/>
      <c r="C35" s="50" t="s">
        <v>62</v>
      </c>
      <c r="D35" s="28" t="s">
        <v>708</v>
      </c>
      <c r="E35" s="174">
        <f aca="true" t="shared" si="3" ref="E35:E43">F35+G35</f>
        <v>0</v>
      </c>
      <c r="F35" s="39">
        <v>0</v>
      </c>
      <c r="G35" s="39">
        <v>0</v>
      </c>
    </row>
    <row r="36" spans="1:7" ht="26.25">
      <c r="A36" s="220"/>
      <c r="B36" s="233"/>
      <c r="C36" s="35" t="s">
        <v>834</v>
      </c>
      <c r="D36" s="28" t="s">
        <v>709</v>
      </c>
      <c r="E36" s="174">
        <f t="shared" si="3"/>
        <v>0</v>
      </c>
      <c r="F36" s="39">
        <v>0</v>
      </c>
      <c r="G36" s="39">
        <v>0</v>
      </c>
    </row>
    <row r="37" spans="1:7" ht="13.5">
      <c r="A37" s="220"/>
      <c r="B37" s="233"/>
      <c r="C37" s="50" t="s">
        <v>148</v>
      </c>
      <c r="D37" s="28" t="s">
        <v>710</v>
      </c>
      <c r="E37" s="174">
        <f t="shared" si="3"/>
        <v>0</v>
      </c>
      <c r="F37" s="39">
        <v>0</v>
      </c>
      <c r="G37" s="39">
        <v>0</v>
      </c>
    </row>
    <row r="38" spans="1:7" ht="27.75" customHeight="1">
      <c r="A38" s="220"/>
      <c r="B38" s="233"/>
      <c r="C38" s="35" t="s">
        <v>939</v>
      </c>
      <c r="D38" s="28" t="s">
        <v>711</v>
      </c>
      <c r="E38" s="174">
        <f t="shared" si="3"/>
        <v>8</v>
      </c>
      <c r="F38" s="39">
        <v>0</v>
      </c>
      <c r="G38" s="39">
        <v>8</v>
      </c>
    </row>
    <row r="39" spans="1:7" ht="13.5">
      <c r="A39" s="220"/>
      <c r="B39" s="233"/>
      <c r="C39" s="50" t="s">
        <v>63</v>
      </c>
      <c r="D39" s="28" t="s">
        <v>712</v>
      </c>
      <c r="E39" s="174">
        <f t="shared" si="3"/>
        <v>0</v>
      </c>
      <c r="F39" s="39">
        <v>0</v>
      </c>
      <c r="G39" s="39">
        <v>0</v>
      </c>
    </row>
    <row r="40" spans="1:11" ht="13.5">
      <c r="A40" s="220"/>
      <c r="B40" s="233"/>
      <c r="C40" s="50" t="s">
        <v>64</v>
      </c>
      <c r="D40" s="28" t="s">
        <v>713</v>
      </c>
      <c r="E40" s="174">
        <f t="shared" si="3"/>
        <v>0</v>
      </c>
      <c r="F40" s="39">
        <v>0</v>
      </c>
      <c r="G40" s="39">
        <v>0</v>
      </c>
      <c r="K40" s="65"/>
    </row>
    <row r="41" spans="1:7" ht="13.5">
      <c r="A41" s="220"/>
      <c r="B41" s="233"/>
      <c r="C41" s="50" t="s">
        <v>66</v>
      </c>
      <c r="D41" s="28" t="s">
        <v>714</v>
      </c>
      <c r="E41" s="174">
        <f t="shared" si="3"/>
        <v>1</v>
      </c>
      <c r="F41" s="39">
        <v>0</v>
      </c>
      <c r="G41" s="39">
        <v>1</v>
      </c>
    </row>
    <row r="42" spans="1:7" ht="13.5">
      <c r="A42" s="220"/>
      <c r="B42" s="233"/>
      <c r="C42" s="50" t="s">
        <v>67</v>
      </c>
      <c r="D42" s="28" t="s">
        <v>715</v>
      </c>
      <c r="E42" s="174">
        <f t="shared" si="3"/>
        <v>1</v>
      </c>
      <c r="F42" s="39">
        <v>0</v>
      </c>
      <c r="G42" s="39">
        <v>1</v>
      </c>
    </row>
    <row r="43" spans="1:7" ht="13.5">
      <c r="A43" s="220"/>
      <c r="B43" s="233"/>
      <c r="C43" s="50" t="s">
        <v>68</v>
      </c>
      <c r="D43" s="28" t="s">
        <v>716</v>
      </c>
      <c r="E43" s="174">
        <f t="shared" si="3"/>
        <v>0</v>
      </c>
      <c r="F43" s="39">
        <v>0</v>
      </c>
      <c r="G43" s="39">
        <v>0</v>
      </c>
    </row>
    <row r="44" spans="1:7" ht="27.75" customHeight="1">
      <c r="A44" s="70"/>
      <c r="B44" s="71"/>
      <c r="C44" s="72"/>
      <c r="D44" s="52"/>
      <c r="E44" s="160"/>
      <c r="F44" s="160"/>
      <c r="G44" s="160"/>
    </row>
    <row r="45" spans="1:7" ht="45.75" customHeight="1">
      <c r="A45" s="268" t="s">
        <v>442</v>
      </c>
      <c r="B45" s="268"/>
      <c r="C45" s="268"/>
      <c r="D45" s="73" t="s">
        <v>167</v>
      </c>
      <c r="E45" s="60" t="s">
        <v>398</v>
      </c>
      <c r="F45" s="60" t="s">
        <v>420</v>
      </c>
      <c r="G45" s="60" t="s">
        <v>421</v>
      </c>
    </row>
    <row r="46" spans="1:7" ht="27.75" customHeight="1">
      <c r="A46" s="264" t="s">
        <v>448</v>
      </c>
      <c r="B46" s="264"/>
      <c r="C46" s="264"/>
      <c r="D46" s="28" t="s">
        <v>383</v>
      </c>
      <c r="E46" s="174">
        <f>F46+G46</f>
        <v>0</v>
      </c>
      <c r="F46" s="175">
        <v>0</v>
      </c>
      <c r="G46" s="175">
        <v>0</v>
      </c>
    </row>
    <row r="47" spans="1:7" ht="27.75" customHeight="1">
      <c r="A47" s="265" t="s">
        <v>941</v>
      </c>
      <c r="B47" s="266"/>
      <c r="C47" s="267"/>
      <c r="D47" s="28" t="s">
        <v>717</v>
      </c>
      <c r="E47" s="174">
        <f>F47+G47</f>
        <v>0</v>
      </c>
      <c r="F47" s="175">
        <v>0</v>
      </c>
      <c r="G47" s="175">
        <v>0</v>
      </c>
    </row>
    <row r="48" spans="1:7" ht="13.5">
      <c r="A48" s="70"/>
      <c r="B48" s="75"/>
      <c r="C48" s="72"/>
      <c r="D48" s="76"/>
      <c r="E48" s="160"/>
      <c r="F48" s="160"/>
      <c r="G48" s="160"/>
    </row>
    <row r="49" spans="1:7" ht="27" customHeight="1" thickBot="1">
      <c r="A49" s="273" t="s">
        <v>468</v>
      </c>
      <c r="B49" s="273"/>
      <c r="C49" s="273"/>
      <c r="D49" s="273"/>
      <c r="E49" s="273"/>
      <c r="F49" s="273"/>
      <c r="G49" s="273"/>
    </row>
    <row r="50" spans="1:7" ht="45.75" customHeight="1">
      <c r="A50" s="223" t="s">
        <v>464</v>
      </c>
      <c r="B50" s="223"/>
      <c r="C50" s="223"/>
      <c r="D50" s="59" t="s">
        <v>167</v>
      </c>
      <c r="E50" s="60" t="s">
        <v>443</v>
      </c>
      <c r="F50" s="60" t="s">
        <v>927</v>
      </c>
      <c r="G50" s="60" t="s">
        <v>928</v>
      </c>
    </row>
    <row r="51" spans="1:7" ht="32.25" customHeight="1">
      <c r="A51" s="238" t="s">
        <v>897</v>
      </c>
      <c r="B51" s="238"/>
      <c r="C51" s="238"/>
      <c r="D51" s="26" t="s">
        <v>385</v>
      </c>
      <c r="E51" s="36">
        <f>E52+E59</f>
        <v>1</v>
      </c>
      <c r="F51" s="36">
        <f>F52+F59</f>
        <v>0</v>
      </c>
      <c r="G51" s="36">
        <f>G52+G59</f>
        <v>1</v>
      </c>
    </row>
    <row r="52" spans="1:7" ht="13.5">
      <c r="A52" s="263" t="s">
        <v>401</v>
      </c>
      <c r="B52" s="214" t="s">
        <v>402</v>
      </c>
      <c r="C52" s="214"/>
      <c r="D52" s="42" t="s">
        <v>718</v>
      </c>
      <c r="E52" s="43">
        <f>E53+E54+E55+E56+E57+E58</f>
        <v>0</v>
      </c>
      <c r="F52" s="43">
        <f>F53+F54+F55+F56+F57+F58</f>
        <v>0</v>
      </c>
      <c r="G52" s="43">
        <f>G53+G54+G55+G56+G57+G58</f>
        <v>0</v>
      </c>
    </row>
    <row r="53" spans="1:7" ht="13.5">
      <c r="A53" s="262"/>
      <c r="B53" s="218" t="s">
        <v>32</v>
      </c>
      <c r="C53" s="53" t="s">
        <v>403</v>
      </c>
      <c r="D53" s="44" t="s">
        <v>719</v>
      </c>
      <c r="E53" s="43">
        <f aca="true" t="shared" si="4" ref="E53:E58">F53+G53</f>
        <v>0</v>
      </c>
      <c r="F53" s="45">
        <v>0</v>
      </c>
      <c r="G53" s="45">
        <v>0</v>
      </c>
    </row>
    <row r="54" spans="1:7" ht="13.5" customHeight="1">
      <c r="A54" s="262"/>
      <c r="B54" s="219"/>
      <c r="C54" s="53" t="s">
        <v>404</v>
      </c>
      <c r="D54" s="44" t="s">
        <v>720</v>
      </c>
      <c r="E54" s="43">
        <f t="shared" si="4"/>
        <v>0</v>
      </c>
      <c r="F54" s="45">
        <v>0</v>
      </c>
      <c r="G54" s="45">
        <v>0</v>
      </c>
    </row>
    <row r="55" spans="1:7" ht="29.25" customHeight="1">
      <c r="A55" s="262"/>
      <c r="B55" s="219"/>
      <c r="C55" s="53" t="s">
        <v>942</v>
      </c>
      <c r="D55" s="44" t="s">
        <v>721</v>
      </c>
      <c r="E55" s="43">
        <f t="shared" si="4"/>
        <v>0</v>
      </c>
      <c r="F55" s="45">
        <v>0</v>
      </c>
      <c r="G55" s="45">
        <v>0</v>
      </c>
    </row>
    <row r="56" spans="1:7" ht="15" customHeight="1">
      <c r="A56" s="262"/>
      <c r="B56" s="219"/>
      <c r="C56" s="53" t="s">
        <v>405</v>
      </c>
      <c r="D56" s="44" t="s">
        <v>722</v>
      </c>
      <c r="E56" s="43">
        <f t="shared" si="4"/>
        <v>0</v>
      </c>
      <c r="F56" s="45">
        <v>0</v>
      </c>
      <c r="G56" s="45">
        <v>0</v>
      </c>
    </row>
    <row r="57" spans="1:7" ht="13.5" customHeight="1">
      <c r="A57" s="262"/>
      <c r="B57" s="219"/>
      <c r="C57" s="38" t="s">
        <v>1033</v>
      </c>
      <c r="D57" s="44" t="s">
        <v>723</v>
      </c>
      <c r="E57" s="43">
        <f t="shared" si="4"/>
        <v>0</v>
      </c>
      <c r="F57" s="45">
        <v>0</v>
      </c>
      <c r="G57" s="45">
        <v>0</v>
      </c>
    </row>
    <row r="58" spans="1:7" ht="13.5" customHeight="1">
      <c r="A58" s="262"/>
      <c r="B58" s="219"/>
      <c r="C58" s="53" t="s">
        <v>1034</v>
      </c>
      <c r="D58" s="44" t="s">
        <v>724</v>
      </c>
      <c r="E58" s="43">
        <f t="shared" si="4"/>
        <v>0</v>
      </c>
      <c r="F58" s="45">
        <v>0</v>
      </c>
      <c r="G58" s="45">
        <v>0</v>
      </c>
    </row>
    <row r="59" spans="1:7" ht="13.5" customHeight="1">
      <c r="A59" s="261" t="s">
        <v>401</v>
      </c>
      <c r="B59" s="214" t="s">
        <v>406</v>
      </c>
      <c r="C59" s="214"/>
      <c r="D59" s="42" t="s">
        <v>725</v>
      </c>
      <c r="E59" s="43">
        <f>E60+E61+E62+E63+E64+E65</f>
        <v>1</v>
      </c>
      <c r="F59" s="43">
        <f>F60+F61+F62+F63+F64+F65</f>
        <v>0</v>
      </c>
      <c r="G59" s="43">
        <f>G60+G61+G62+G63+G64+G65</f>
        <v>1</v>
      </c>
    </row>
    <row r="60" spans="1:7" ht="13.5" customHeight="1">
      <c r="A60" s="262"/>
      <c r="B60" s="218" t="s">
        <v>32</v>
      </c>
      <c r="C60" s="53" t="s">
        <v>407</v>
      </c>
      <c r="D60" s="44" t="s">
        <v>726</v>
      </c>
      <c r="E60" s="43">
        <f aca="true" t="shared" si="5" ref="E60:E65">F60+G60</f>
        <v>0</v>
      </c>
      <c r="F60" s="45">
        <v>0</v>
      </c>
      <c r="G60" s="45">
        <v>0</v>
      </c>
    </row>
    <row r="61" spans="1:7" ht="13.5" customHeight="1">
      <c r="A61" s="262"/>
      <c r="B61" s="218"/>
      <c r="C61" s="38" t="s">
        <v>408</v>
      </c>
      <c r="D61" s="44" t="s">
        <v>727</v>
      </c>
      <c r="E61" s="43">
        <f t="shared" si="5"/>
        <v>1</v>
      </c>
      <c r="F61" s="45">
        <v>0</v>
      </c>
      <c r="G61" s="45">
        <v>1</v>
      </c>
    </row>
    <row r="62" spans="1:7" ht="13.5" customHeight="1">
      <c r="A62" s="262"/>
      <c r="B62" s="218"/>
      <c r="C62" s="38" t="s">
        <v>435</v>
      </c>
      <c r="D62" s="44" t="s">
        <v>728</v>
      </c>
      <c r="E62" s="43">
        <f t="shared" si="5"/>
        <v>0</v>
      </c>
      <c r="F62" s="45">
        <v>0</v>
      </c>
      <c r="G62" s="45">
        <v>0</v>
      </c>
    </row>
    <row r="63" spans="1:7" ht="13.5">
      <c r="A63" s="262"/>
      <c r="B63" s="218"/>
      <c r="C63" s="38" t="s">
        <v>1039</v>
      </c>
      <c r="D63" s="44" t="s">
        <v>729</v>
      </c>
      <c r="E63" s="43">
        <f t="shared" si="5"/>
        <v>0</v>
      </c>
      <c r="F63" s="45">
        <v>0</v>
      </c>
      <c r="G63" s="45">
        <v>0</v>
      </c>
    </row>
    <row r="64" spans="1:7" ht="26.25" customHeight="1">
      <c r="A64" s="262"/>
      <c r="B64" s="218"/>
      <c r="C64" s="38" t="s">
        <v>1032</v>
      </c>
      <c r="D64" s="44" t="s">
        <v>730</v>
      </c>
      <c r="E64" s="43">
        <f t="shared" si="5"/>
        <v>0</v>
      </c>
      <c r="F64" s="45">
        <v>0</v>
      </c>
      <c r="G64" s="45">
        <v>0</v>
      </c>
    </row>
    <row r="65" spans="1:7" ht="26.25" customHeight="1">
      <c r="A65" s="262"/>
      <c r="B65" s="218"/>
      <c r="C65" s="38" t="s">
        <v>436</v>
      </c>
      <c r="D65" s="44" t="s">
        <v>731</v>
      </c>
      <c r="E65" s="43">
        <f t="shared" si="5"/>
        <v>0</v>
      </c>
      <c r="F65" s="45">
        <v>0</v>
      </c>
      <c r="G65" s="45">
        <v>0</v>
      </c>
    </row>
    <row r="66" spans="1:6" ht="13.5">
      <c r="A66" s="72"/>
      <c r="B66" s="72"/>
      <c r="C66" s="76"/>
      <c r="D66" s="77"/>
      <c r="E66" s="51"/>
      <c r="F66" s="51"/>
    </row>
    <row r="67" spans="1:7" ht="38.25">
      <c r="A67" s="213" t="s">
        <v>836</v>
      </c>
      <c r="B67" s="213"/>
      <c r="C67" s="213"/>
      <c r="D67" s="59" t="s">
        <v>167</v>
      </c>
      <c r="E67" s="60" t="s">
        <v>443</v>
      </c>
      <c r="F67" s="60" t="s">
        <v>927</v>
      </c>
      <c r="G67" s="60" t="s">
        <v>928</v>
      </c>
    </row>
    <row r="68" spans="1:7" ht="29.25" customHeight="1">
      <c r="A68" s="238" t="s">
        <v>898</v>
      </c>
      <c r="B68" s="238"/>
      <c r="C68" s="238"/>
      <c r="D68" s="26" t="s">
        <v>732</v>
      </c>
      <c r="E68" s="37">
        <f>E69+E70+E71+E72+E73</f>
        <v>1</v>
      </c>
      <c r="F68" s="37">
        <f>F69+F70+F71+F72+F73</f>
        <v>0</v>
      </c>
      <c r="G68" s="37">
        <f>G69+G70+G71+G72+G73</f>
        <v>1</v>
      </c>
    </row>
    <row r="69" spans="1:7" ht="24.75" customHeight="1">
      <c r="A69" s="241" t="s">
        <v>69</v>
      </c>
      <c r="B69" s="241"/>
      <c r="C69" s="50" t="s">
        <v>70</v>
      </c>
      <c r="D69" s="30" t="s">
        <v>733</v>
      </c>
      <c r="E69" s="37">
        <f>F69+G69</f>
        <v>1</v>
      </c>
      <c r="F69" s="39">
        <v>0</v>
      </c>
      <c r="G69" s="39">
        <v>1</v>
      </c>
    </row>
    <row r="70" spans="1:7" ht="26.25" customHeight="1">
      <c r="A70" s="241"/>
      <c r="B70" s="241"/>
      <c r="C70" s="50" t="s">
        <v>71</v>
      </c>
      <c r="D70" s="30" t="s">
        <v>734</v>
      </c>
      <c r="E70" s="37">
        <f>F70+G70</f>
        <v>0</v>
      </c>
      <c r="F70" s="39">
        <v>0</v>
      </c>
      <c r="G70" s="39">
        <v>0</v>
      </c>
    </row>
    <row r="71" spans="1:7" ht="13.5">
      <c r="A71" s="241"/>
      <c r="B71" s="241"/>
      <c r="C71" s="50" t="s">
        <v>72</v>
      </c>
      <c r="D71" s="30" t="s">
        <v>735</v>
      </c>
      <c r="E71" s="37">
        <f>F71+G71</f>
        <v>0</v>
      </c>
      <c r="F71" s="39">
        <v>0</v>
      </c>
      <c r="G71" s="39">
        <v>0</v>
      </c>
    </row>
    <row r="72" spans="1:7" ht="27" customHeight="1">
      <c r="A72" s="241"/>
      <c r="B72" s="241"/>
      <c r="C72" s="50" t="s">
        <v>73</v>
      </c>
      <c r="D72" s="30" t="s">
        <v>736</v>
      </c>
      <c r="E72" s="37">
        <f>F72+G72</f>
        <v>0</v>
      </c>
      <c r="F72" s="39">
        <v>0</v>
      </c>
      <c r="G72" s="39">
        <v>0</v>
      </c>
    </row>
    <row r="73" spans="1:7" ht="13.5">
      <c r="A73" s="241"/>
      <c r="B73" s="241"/>
      <c r="C73" s="50" t="s">
        <v>74</v>
      </c>
      <c r="D73" s="30" t="s">
        <v>737</v>
      </c>
      <c r="E73" s="37">
        <f>F73+G73</f>
        <v>0</v>
      </c>
      <c r="F73" s="39">
        <v>0</v>
      </c>
      <c r="G73" s="39">
        <v>0</v>
      </c>
    </row>
    <row r="74" spans="1:6" ht="13.5">
      <c r="A74" s="72"/>
      <c r="B74" s="72"/>
      <c r="C74" s="76"/>
      <c r="D74" s="77"/>
      <c r="E74" s="51"/>
      <c r="F74" s="51"/>
    </row>
    <row r="75" spans="1:7" ht="38.25">
      <c r="A75" s="247" t="s">
        <v>432</v>
      </c>
      <c r="B75" s="247"/>
      <c r="C75" s="247"/>
      <c r="D75" s="59" t="s">
        <v>167</v>
      </c>
      <c r="E75" s="60" t="s">
        <v>443</v>
      </c>
      <c r="F75" s="60" t="s">
        <v>399</v>
      </c>
      <c r="G75" s="60" t="s">
        <v>400</v>
      </c>
    </row>
    <row r="76" spans="1:7" ht="27" customHeight="1">
      <c r="A76" s="238" t="s">
        <v>898</v>
      </c>
      <c r="B76" s="238"/>
      <c r="C76" s="238"/>
      <c r="D76" s="62" t="s">
        <v>738</v>
      </c>
      <c r="E76" s="37">
        <f>E77+E78+E79+E80+E81</f>
        <v>1</v>
      </c>
      <c r="F76" s="37">
        <f>F77+F78+F79+F80+F81</f>
        <v>0</v>
      </c>
      <c r="G76" s="37">
        <f>G77+G78+G79+G80+G81</f>
        <v>1</v>
      </c>
    </row>
    <row r="77" spans="1:7" ht="13.5">
      <c r="A77" s="220" t="s">
        <v>23</v>
      </c>
      <c r="B77" s="53" t="s">
        <v>24</v>
      </c>
      <c r="C77" s="78"/>
      <c r="D77" s="30" t="s">
        <v>739</v>
      </c>
      <c r="E77" s="37">
        <f>F77+G77</f>
        <v>0</v>
      </c>
      <c r="F77" s="39">
        <v>0</v>
      </c>
      <c r="G77" s="39">
        <v>0</v>
      </c>
    </row>
    <row r="78" spans="1:7" ht="13.5">
      <c r="A78" s="220"/>
      <c r="B78" s="78" t="s">
        <v>25</v>
      </c>
      <c r="C78" s="78"/>
      <c r="D78" s="30" t="s">
        <v>740</v>
      </c>
      <c r="E78" s="37">
        <f>F78+G78</f>
        <v>0</v>
      </c>
      <c r="F78" s="39">
        <v>0</v>
      </c>
      <c r="G78" s="39">
        <v>0</v>
      </c>
    </row>
    <row r="79" spans="1:7" ht="13.5">
      <c r="A79" s="220"/>
      <c r="B79" s="78" t="s">
        <v>26</v>
      </c>
      <c r="C79" s="78"/>
      <c r="D79" s="30" t="s">
        <v>741</v>
      </c>
      <c r="E79" s="37">
        <f>F79+G79</f>
        <v>0</v>
      </c>
      <c r="F79" s="39">
        <v>0</v>
      </c>
      <c r="G79" s="39">
        <v>0</v>
      </c>
    </row>
    <row r="80" spans="1:7" ht="13.5">
      <c r="A80" s="220"/>
      <c r="B80" s="78" t="s">
        <v>27</v>
      </c>
      <c r="C80" s="78"/>
      <c r="D80" s="30" t="s">
        <v>742</v>
      </c>
      <c r="E80" s="37">
        <f>F80+G80</f>
        <v>1</v>
      </c>
      <c r="F80" s="39">
        <v>0</v>
      </c>
      <c r="G80" s="39">
        <v>1</v>
      </c>
    </row>
    <row r="81" spans="1:7" ht="14.25" thickBot="1">
      <c r="A81" s="220"/>
      <c r="B81" s="78" t="s">
        <v>28</v>
      </c>
      <c r="C81" s="78"/>
      <c r="D81" s="30" t="s">
        <v>743</v>
      </c>
      <c r="E81" s="37">
        <f>F81+G81</f>
        <v>0</v>
      </c>
      <c r="F81" s="39">
        <v>0</v>
      </c>
      <c r="G81" s="39">
        <v>0</v>
      </c>
    </row>
    <row r="82" spans="1:6" ht="15.75">
      <c r="A82" s="271" t="s">
        <v>29</v>
      </c>
      <c r="B82" s="272"/>
      <c r="C82" s="272"/>
      <c r="D82" s="272"/>
      <c r="E82" s="272"/>
      <c r="F82" s="272"/>
    </row>
    <row r="83" spans="1:7" ht="409.5">
      <c r="A83" s="72"/>
      <c r="B83" s="72"/>
      <c r="C83" s="72"/>
      <c r="D83" s="79"/>
      <c r="E83" s="72"/>
      <c r="F83" s="72"/>
      <c r="G83" s="51"/>
    </row>
    <row r="85" ht="409.5">
      <c r="C85" s="4" t="s">
        <v>75</v>
      </c>
    </row>
  </sheetData>
  <sheetProtection password="CE88" sheet="1"/>
  <mergeCells count="39">
    <mergeCell ref="A75:C75"/>
    <mergeCell ref="A76:C76"/>
    <mergeCell ref="A27:A31"/>
    <mergeCell ref="B30:C30"/>
    <mergeCell ref="A82:F82"/>
    <mergeCell ref="A51:C51"/>
    <mergeCell ref="A50:C50"/>
    <mergeCell ref="A49:G49"/>
    <mergeCell ref="A77:A81"/>
    <mergeCell ref="A67:C67"/>
    <mergeCell ref="A68:C68"/>
    <mergeCell ref="A69:B73"/>
    <mergeCell ref="A1:C1"/>
    <mergeCell ref="A25:C25"/>
    <mergeCell ref="A32:C32"/>
    <mergeCell ref="A2:C2"/>
    <mergeCell ref="A3:C3"/>
    <mergeCell ref="A4:A23"/>
    <mergeCell ref="B4:C4"/>
    <mergeCell ref="B5:B12"/>
    <mergeCell ref="A26:C26"/>
    <mergeCell ref="B31:C31"/>
    <mergeCell ref="B13:C13"/>
    <mergeCell ref="B14:B23"/>
    <mergeCell ref="A45:C45"/>
    <mergeCell ref="B33:C33"/>
    <mergeCell ref="B34:B43"/>
    <mergeCell ref="B27:C27"/>
    <mergeCell ref="A33:A43"/>
    <mergeCell ref="B29:C29"/>
    <mergeCell ref="B28:C28"/>
    <mergeCell ref="A59:A65"/>
    <mergeCell ref="B60:B65"/>
    <mergeCell ref="A52:A58"/>
    <mergeCell ref="A46:C46"/>
    <mergeCell ref="A47:C47"/>
    <mergeCell ref="B52:C52"/>
    <mergeCell ref="B59:C59"/>
    <mergeCell ref="B53:B58"/>
  </mergeCells>
  <printOptions/>
  <pageMargins left="0.6201388888888889" right="0.5097222222222222" top="0.55" bottom="0.9840277777777777" header="0.5118055555555555" footer="0.5"/>
  <pageSetup horizontalDpi="600" verticalDpi="600" orientation="portrait" paperSize="9" r:id="rId1"/>
  <headerFooter alignWithMargins="0">
    <oddFooter>&amp;R6</oddFooter>
  </headerFooter>
  <rowBreaks count="2" manualBreakCount="2">
    <brk id="24" max="6" man="1"/>
    <brk id="47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69"/>
  <sheetViews>
    <sheetView zoomScalePageLayoutView="0" workbookViewId="0" topLeftCell="A46">
      <selection activeCell="N50" sqref="N50"/>
    </sheetView>
  </sheetViews>
  <sheetFormatPr defaultColWidth="9.140625" defaultRowHeight="12.75"/>
  <cols>
    <col min="1" max="1" width="9.140625" style="80" customWidth="1"/>
    <col min="2" max="2" width="12.28125" style="80" customWidth="1"/>
    <col min="3" max="3" width="38.7109375" style="80" customWidth="1"/>
    <col min="4" max="4" width="0" style="80" hidden="1" customWidth="1"/>
    <col min="5" max="5" width="11.28125" style="98" customWidth="1"/>
    <col min="6" max="6" width="11.140625" style="80" customWidth="1"/>
    <col min="7" max="7" width="9.28125" style="80" customWidth="1"/>
    <col min="8" max="16384" width="9.140625" style="80" customWidth="1"/>
  </cols>
  <sheetData>
    <row r="1" spans="1:6" ht="14.25">
      <c r="A1" s="269" t="s">
        <v>433</v>
      </c>
      <c r="B1" s="269"/>
      <c r="C1" s="269"/>
      <c r="D1" s="269"/>
      <c r="E1" s="269"/>
      <c r="F1" s="269"/>
    </row>
    <row r="2" spans="1:6" ht="38.25">
      <c r="A2" s="247" t="s">
        <v>914</v>
      </c>
      <c r="B2" s="247"/>
      <c r="C2" s="247"/>
      <c r="D2" s="247"/>
      <c r="E2" s="59" t="s">
        <v>384</v>
      </c>
      <c r="F2" s="60" t="s">
        <v>154</v>
      </c>
    </row>
    <row r="3" spans="1:6" ht="13.5">
      <c r="A3" s="212" t="s">
        <v>913</v>
      </c>
      <c r="B3" s="212"/>
      <c r="C3" s="212"/>
      <c r="D3" s="78"/>
      <c r="E3" s="62" t="s">
        <v>744</v>
      </c>
      <c r="F3" s="37">
        <f>F4+F5+F6+F7</f>
        <v>12152.19</v>
      </c>
    </row>
    <row r="4" spans="1:6" ht="13.5">
      <c r="A4" s="220" t="s">
        <v>58</v>
      </c>
      <c r="B4" s="50" t="s">
        <v>76</v>
      </c>
      <c r="C4" s="50"/>
      <c r="D4" s="78"/>
      <c r="E4" s="30" t="s">
        <v>386</v>
      </c>
      <c r="F4" s="39">
        <v>12152.19</v>
      </c>
    </row>
    <row r="5" spans="1:6" ht="13.5">
      <c r="A5" s="220"/>
      <c r="B5" s="50" t="s">
        <v>77</v>
      </c>
      <c r="C5" s="50"/>
      <c r="D5" s="78"/>
      <c r="E5" s="30" t="s">
        <v>387</v>
      </c>
      <c r="F5" s="39">
        <v>0</v>
      </c>
    </row>
    <row r="6" spans="1:6" ht="13.5">
      <c r="A6" s="220"/>
      <c r="B6" s="50" t="s">
        <v>78</v>
      </c>
      <c r="C6" s="50"/>
      <c r="D6" s="78"/>
      <c r="E6" s="30" t="s">
        <v>745</v>
      </c>
      <c r="F6" s="39">
        <v>0</v>
      </c>
    </row>
    <row r="7" spans="1:6" ht="16.5" customHeight="1">
      <c r="A7" s="220"/>
      <c r="B7" s="50" t="s">
        <v>79</v>
      </c>
      <c r="C7" s="50"/>
      <c r="D7" s="58"/>
      <c r="E7" s="30" t="s">
        <v>746</v>
      </c>
      <c r="F7" s="39">
        <v>0</v>
      </c>
    </row>
    <row r="8" spans="1:6" ht="12.75">
      <c r="A8" s="51"/>
      <c r="B8" s="51"/>
      <c r="C8" s="51"/>
      <c r="D8" s="51"/>
      <c r="E8" s="81"/>
      <c r="F8" s="51"/>
    </row>
    <row r="9" spans="1:6" ht="34.5" customHeight="1">
      <c r="A9" s="285" t="s">
        <v>943</v>
      </c>
      <c r="B9" s="285"/>
      <c r="C9" s="285"/>
      <c r="D9" s="285"/>
      <c r="E9" s="285"/>
      <c r="F9" s="285"/>
    </row>
    <row r="10" spans="1:6" ht="35.25" customHeight="1">
      <c r="A10" s="252" t="s">
        <v>434</v>
      </c>
      <c r="B10" s="252"/>
      <c r="C10" s="252"/>
      <c r="D10" s="252"/>
      <c r="E10" s="59" t="s">
        <v>384</v>
      </c>
      <c r="F10" s="60" t="s">
        <v>154</v>
      </c>
    </row>
    <row r="11" spans="1:6" ht="27.75" customHeight="1">
      <c r="A11" s="238" t="s">
        <v>915</v>
      </c>
      <c r="B11" s="282"/>
      <c r="C11" s="282"/>
      <c r="D11" s="282"/>
      <c r="E11" s="82" t="s">
        <v>388</v>
      </c>
      <c r="F11" s="37">
        <f>F14+F17+F20+F21+F22+F23+F26+F27+F28+F29+F31+F33</f>
        <v>0</v>
      </c>
    </row>
    <row r="12" spans="1:6" ht="13.5">
      <c r="A12" s="278" t="s">
        <v>38</v>
      </c>
      <c r="B12" s="274" t="s">
        <v>32</v>
      </c>
      <c r="C12" s="182" t="s">
        <v>837</v>
      </c>
      <c r="D12" s="57"/>
      <c r="E12" s="82" t="s">
        <v>844</v>
      </c>
      <c r="F12" s="39">
        <v>0</v>
      </c>
    </row>
    <row r="13" spans="1:6" ht="13.5">
      <c r="A13" s="279"/>
      <c r="B13" s="274"/>
      <c r="C13" s="182" t="s">
        <v>838</v>
      </c>
      <c r="D13" s="57"/>
      <c r="E13" s="82" t="s">
        <v>845</v>
      </c>
      <c r="F13" s="39">
        <v>0</v>
      </c>
    </row>
    <row r="14" spans="1:6" ht="13.5">
      <c r="A14" s="279"/>
      <c r="B14" s="222" t="s">
        <v>80</v>
      </c>
      <c r="C14" s="222"/>
      <c r="D14" s="222"/>
      <c r="E14" s="30" t="s">
        <v>846</v>
      </c>
      <c r="F14" s="39">
        <v>0</v>
      </c>
    </row>
    <row r="15" spans="1:6" ht="13.5">
      <c r="A15" s="279"/>
      <c r="B15" s="274" t="s">
        <v>32</v>
      </c>
      <c r="C15" s="182" t="s">
        <v>837</v>
      </c>
      <c r="D15" s="50"/>
      <c r="E15" s="28" t="s">
        <v>847</v>
      </c>
      <c r="F15" s="39">
        <v>0</v>
      </c>
    </row>
    <row r="16" spans="1:6" ht="13.5">
      <c r="A16" s="279"/>
      <c r="B16" s="274"/>
      <c r="C16" s="182" t="s">
        <v>838</v>
      </c>
      <c r="D16" s="50"/>
      <c r="E16" s="28" t="s">
        <v>848</v>
      </c>
      <c r="F16" s="39">
        <v>0</v>
      </c>
    </row>
    <row r="17" spans="1:6" ht="13.5">
      <c r="A17" s="279"/>
      <c r="B17" s="222" t="s">
        <v>81</v>
      </c>
      <c r="C17" s="222"/>
      <c r="D17" s="222"/>
      <c r="E17" s="30" t="s">
        <v>849</v>
      </c>
      <c r="F17" s="39">
        <v>0</v>
      </c>
    </row>
    <row r="18" spans="1:6" ht="13.5">
      <c r="A18" s="279"/>
      <c r="B18" s="274" t="s">
        <v>32</v>
      </c>
      <c r="C18" s="182" t="s">
        <v>837</v>
      </c>
      <c r="D18" s="50"/>
      <c r="E18" s="28" t="s">
        <v>850</v>
      </c>
      <c r="F18" s="39">
        <v>0</v>
      </c>
    </row>
    <row r="19" spans="1:6" ht="13.5">
      <c r="A19" s="279"/>
      <c r="B19" s="274"/>
      <c r="C19" s="182" t="s">
        <v>838</v>
      </c>
      <c r="D19" s="50"/>
      <c r="E19" s="28" t="s">
        <v>851</v>
      </c>
      <c r="F19" s="39">
        <v>0</v>
      </c>
    </row>
    <row r="20" spans="1:6" ht="12.75" customHeight="1">
      <c r="A20" s="279"/>
      <c r="B20" s="248" t="s">
        <v>82</v>
      </c>
      <c r="C20" s="248"/>
      <c r="D20" s="248"/>
      <c r="E20" s="30" t="s">
        <v>852</v>
      </c>
      <c r="F20" s="39">
        <v>0</v>
      </c>
    </row>
    <row r="21" spans="1:6" ht="13.5">
      <c r="A21" s="279"/>
      <c r="B21" s="222" t="s">
        <v>83</v>
      </c>
      <c r="C21" s="222"/>
      <c r="D21" s="222"/>
      <c r="E21" s="30" t="s">
        <v>853</v>
      </c>
      <c r="F21" s="39">
        <v>0</v>
      </c>
    </row>
    <row r="22" spans="1:6" ht="13.5">
      <c r="A22" s="279"/>
      <c r="B22" s="222" t="s">
        <v>84</v>
      </c>
      <c r="C22" s="222"/>
      <c r="D22" s="222"/>
      <c r="E22" s="30" t="s">
        <v>854</v>
      </c>
      <c r="F22" s="39">
        <v>0</v>
      </c>
    </row>
    <row r="23" spans="1:6" ht="27.75" customHeight="1">
      <c r="A23" s="279"/>
      <c r="B23" s="248" t="s">
        <v>85</v>
      </c>
      <c r="C23" s="248"/>
      <c r="D23" s="248"/>
      <c r="E23" s="30" t="s">
        <v>855</v>
      </c>
      <c r="F23" s="39">
        <v>0</v>
      </c>
    </row>
    <row r="24" spans="1:6" ht="13.5">
      <c r="A24" s="279"/>
      <c r="B24" s="274" t="s">
        <v>32</v>
      </c>
      <c r="C24" s="182" t="s">
        <v>837</v>
      </c>
      <c r="D24" s="35"/>
      <c r="E24" s="28" t="s">
        <v>856</v>
      </c>
      <c r="F24" s="39">
        <v>0</v>
      </c>
    </row>
    <row r="25" spans="1:6" ht="13.5">
      <c r="A25" s="279"/>
      <c r="B25" s="274"/>
      <c r="C25" s="182" t="s">
        <v>838</v>
      </c>
      <c r="D25" s="35"/>
      <c r="E25" s="28" t="s">
        <v>857</v>
      </c>
      <c r="F25" s="39">
        <v>0</v>
      </c>
    </row>
    <row r="26" spans="1:6" ht="26.25" customHeight="1">
      <c r="A26" s="279"/>
      <c r="B26" s="248" t="s">
        <v>86</v>
      </c>
      <c r="C26" s="248"/>
      <c r="D26" s="248"/>
      <c r="E26" s="30" t="s">
        <v>858</v>
      </c>
      <c r="F26" s="39">
        <v>0</v>
      </c>
    </row>
    <row r="27" spans="1:6" ht="13.5" customHeight="1">
      <c r="A27" s="279"/>
      <c r="B27" s="248" t="s">
        <v>87</v>
      </c>
      <c r="C27" s="248"/>
      <c r="D27" s="248"/>
      <c r="E27" s="30" t="s">
        <v>747</v>
      </c>
      <c r="F27" s="39">
        <v>0</v>
      </c>
    </row>
    <row r="28" spans="1:6" ht="15" customHeight="1">
      <c r="A28" s="279"/>
      <c r="B28" s="248" t="s">
        <v>88</v>
      </c>
      <c r="C28" s="248"/>
      <c r="D28" s="248"/>
      <c r="E28" s="30" t="s">
        <v>748</v>
      </c>
      <c r="F28" s="39">
        <v>0</v>
      </c>
    </row>
    <row r="29" spans="1:6" ht="13.5" customHeight="1">
      <c r="A29" s="279"/>
      <c r="B29" s="222" t="s">
        <v>89</v>
      </c>
      <c r="C29" s="222"/>
      <c r="D29" s="222"/>
      <c r="E29" s="30" t="s">
        <v>749</v>
      </c>
      <c r="F29" s="39">
        <v>0</v>
      </c>
    </row>
    <row r="30" spans="1:6" ht="27" customHeight="1">
      <c r="A30" s="279"/>
      <c r="B30" s="74" t="s">
        <v>32</v>
      </c>
      <c r="C30" s="248" t="s">
        <v>90</v>
      </c>
      <c r="D30" s="248"/>
      <c r="E30" s="28" t="s">
        <v>859</v>
      </c>
      <c r="F30" s="39">
        <v>0</v>
      </c>
    </row>
    <row r="31" spans="1:6" ht="26.25" customHeight="1">
      <c r="A31" s="279"/>
      <c r="B31" s="238" t="s">
        <v>91</v>
      </c>
      <c r="C31" s="238"/>
      <c r="D31" s="238"/>
      <c r="E31" s="83" t="s">
        <v>860</v>
      </c>
      <c r="F31" s="39">
        <v>0</v>
      </c>
    </row>
    <row r="32" spans="1:7" ht="28.5" customHeight="1">
      <c r="A32" s="279"/>
      <c r="B32" s="74" t="s">
        <v>32</v>
      </c>
      <c r="C32" s="248" t="s">
        <v>92</v>
      </c>
      <c r="D32" s="248"/>
      <c r="E32" s="28" t="s">
        <v>861</v>
      </c>
      <c r="F32" s="39">
        <v>0</v>
      </c>
      <c r="G32" s="72"/>
    </row>
    <row r="33" spans="1:6" ht="13.5">
      <c r="A33" s="280"/>
      <c r="B33" s="222" t="s">
        <v>93</v>
      </c>
      <c r="C33" s="222"/>
      <c r="D33" s="222"/>
      <c r="E33" s="30" t="s">
        <v>862</v>
      </c>
      <c r="F33" s="39">
        <v>0</v>
      </c>
    </row>
    <row r="34" spans="1:6" ht="13.5">
      <c r="A34" s="212" t="s">
        <v>94</v>
      </c>
      <c r="B34" s="212"/>
      <c r="C34" s="212"/>
      <c r="D34" s="212"/>
      <c r="E34" s="62" t="s">
        <v>389</v>
      </c>
      <c r="F34" s="39">
        <v>0</v>
      </c>
    </row>
    <row r="36" spans="1:7" ht="40.5" customHeight="1">
      <c r="A36" s="281" t="s">
        <v>899</v>
      </c>
      <c r="B36" s="281"/>
      <c r="C36" s="281"/>
      <c r="D36" s="281"/>
      <c r="E36" s="73" t="s">
        <v>167</v>
      </c>
      <c r="F36" s="275" t="s">
        <v>900</v>
      </c>
      <c r="G36" s="275"/>
    </row>
    <row r="37" spans="1:7" ht="13.5">
      <c r="A37" s="221" t="s">
        <v>95</v>
      </c>
      <c r="B37" s="221"/>
      <c r="C37" s="221"/>
      <c r="D37" s="221"/>
      <c r="E37" s="62" t="s">
        <v>390</v>
      </c>
      <c r="F37" s="85" t="s">
        <v>96</v>
      </c>
      <c r="G37" s="86" t="e">
        <f>F11/('1.5-1.7'!E3*30+'1.5-1.7'!E4*30+'1.5-1.7'!E5*60+'1.5-1.7'!E6*60+'1.5-1.7'!E8*30+'1.5-1.7'!E9*30+'1.5-1.7'!E10*60+'1.5-1.7'!E11*60)*30</f>
        <v>#DIV/0!</v>
      </c>
    </row>
    <row r="38" spans="1:7" ht="13.5">
      <c r="A38" s="225" t="s">
        <v>38</v>
      </c>
      <c r="B38" s="274" t="s">
        <v>32</v>
      </c>
      <c r="C38" s="182" t="s">
        <v>837</v>
      </c>
      <c r="D38" s="84"/>
      <c r="E38" s="62" t="s">
        <v>391</v>
      </c>
      <c r="F38" s="85" t="s">
        <v>96</v>
      </c>
      <c r="G38" s="86" t="e">
        <f>F12/('1.5-1.7'!E3*30+'1.5-1.7'!E4*30+'1.5-1.7'!E5*60+'1.5-1.7'!E6*60)*30</f>
        <v>#DIV/0!</v>
      </c>
    </row>
    <row r="39" spans="1:7" ht="13.5">
      <c r="A39" s="230"/>
      <c r="B39" s="274"/>
      <c r="C39" s="182" t="s">
        <v>838</v>
      </c>
      <c r="D39" s="84"/>
      <c r="E39" s="62" t="s">
        <v>392</v>
      </c>
      <c r="F39" s="85" t="s">
        <v>96</v>
      </c>
      <c r="G39" s="86" t="e">
        <f>F13/('1.5-1.7'!E8*30+'1.5-1.7'!E9*30+'1.5-1.7'!E10*60+'1.5-1.7'!E11*60)*30</f>
        <v>#DIV/0!</v>
      </c>
    </row>
    <row r="40" spans="1:7" ht="13.5">
      <c r="A40" s="230"/>
      <c r="B40" s="205" t="s">
        <v>97</v>
      </c>
      <c r="C40" s="205"/>
      <c r="D40" s="205"/>
      <c r="E40" s="30" t="s">
        <v>393</v>
      </c>
      <c r="F40" s="85" t="s">
        <v>96</v>
      </c>
      <c r="G40" s="86" t="e">
        <f>F14/('1.5-1.7'!E3*30+'1.5-1.7'!E4*30+'1.5-1.7'!E5*60+'1.5-1.7'!E6*60+'1.5-1.7'!E8*30+'1.5-1.7'!E9*30+'1.5-1.7'!E10*60+'1.5-1.7'!E11*60)*30</f>
        <v>#DIV/0!</v>
      </c>
    </row>
    <row r="41" spans="1:7" ht="13.5">
      <c r="A41" s="230"/>
      <c r="B41" s="274" t="s">
        <v>32</v>
      </c>
      <c r="C41" s="182" t="s">
        <v>837</v>
      </c>
      <c r="D41" s="38"/>
      <c r="E41" s="28" t="s">
        <v>863</v>
      </c>
      <c r="F41" s="85" t="s">
        <v>96</v>
      </c>
      <c r="G41" s="86" t="e">
        <f>F15/('1.5-1.7'!E3*30+'1.5-1.7'!E4*30+'1.5-1.7'!E5*60+'1.5-1.7'!E6*60)*30</f>
        <v>#DIV/0!</v>
      </c>
    </row>
    <row r="42" spans="1:7" ht="13.5">
      <c r="A42" s="230"/>
      <c r="B42" s="274"/>
      <c r="C42" s="182" t="s">
        <v>838</v>
      </c>
      <c r="D42" s="38"/>
      <c r="E42" s="28" t="s">
        <v>864</v>
      </c>
      <c r="F42" s="85" t="s">
        <v>96</v>
      </c>
      <c r="G42" s="86" t="e">
        <f>F16/('1.5-1.7'!E8*30+'1.5-1.7'!E9*30+'1.5-1.7'!E10*60+'1.5-1.7'!E11*60)*30</f>
        <v>#DIV/0!</v>
      </c>
    </row>
    <row r="43" spans="1:7" ht="13.5">
      <c r="A43" s="230"/>
      <c r="B43" s="205" t="s">
        <v>98</v>
      </c>
      <c r="C43" s="205"/>
      <c r="D43" s="205"/>
      <c r="E43" s="30" t="s">
        <v>394</v>
      </c>
      <c r="F43" s="85" t="s">
        <v>96</v>
      </c>
      <c r="G43" s="86" t="e">
        <f>F17/('1.5-1.7'!E3*30+'1.5-1.7'!E4*30+'1.5-1.7'!E5*60+'1.5-1.7'!E6*60+'1.5-1.7'!E8*30+'1.5-1.7'!E9*30+'1.5-1.7'!E10*60+'1.5-1.7'!E11*60)*30</f>
        <v>#DIV/0!</v>
      </c>
    </row>
    <row r="44" spans="1:7" ht="13.5">
      <c r="A44" s="230"/>
      <c r="B44" s="274" t="s">
        <v>32</v>
      </c>
      <c r="C44" s="182" t="s">
        <v>837</v>
      </c>
      <c r="D44" s="38"/>
      <c r="E44" s="28" t="s">
        <v>865</v>
      </c>
      <c r="F44" s="85" t="s">
        <v>96</v>
      </c>
      <c r="G44" s="86" t="e">
        <f>F18/('1.5-1.7'!E3*30+'1.5-1.7'!E4*30+'1.5-1.7'!E5*60+'1.5-1.7'!E6*60)*30</f>
        <v>#DIV/0!</v>
      </c>
    </row>
    <row r="45" spans="1:7" ht="13.5">
      <c r="A45" s="230"/>
      <c r="B45" s="274"/>
      <c r="C45" s="182" t="s">
        <v>838</v>
      </c>
      <c r="D45" s="38"/>
      <c r="E45" s="28" t="s">
        <v>866</v>
      </c>
      <c r="F45" s="85" t="s">
        <v>96</v>
      </c>
      <c r="G45" s="86" t="e">
        <f>F19/('1.5-1.7'!E8*30+'1.5-1.7'!E9*30+'1.5-1.7'!E10*60+'1.5-1.7'!E11*60)*30</f>
        <v>#DIV/0!</v>
      </c>
    </row>
    <row r="46" spans="1:8" ht="12.75" customHeight="1">
      <c r="A46" s="230"/>
      <c r="B46" s="249" t="s">
        <v>99</v>
      </c>
      <c r="C46" s="249"/>
      <c r="D46" s="249"/>
      <c r="E46" s="30" t="s">
        <v>395</v>
      </c>
      <c r="F46" s="85" t="s">
        <v>96</v>
      </c>
      <c r="G46" s="86" t="e">
        <f>F23/('1.5-1.7'!E3*30+'1.5-1.7'!E4*30+'1.5-1.7'!E5*60+'1.5-1.7'!E6*60+'1.5-1.7'!E8*30+'1.5-1.7'!E9*30+'1.5-1.7'!E10*60+'1.5-1.7'!E11*60)*30</f>
        <v>#DIV/0!</v>
      </c>
      <c r="H46" s="5"/>
    </row>
    <row r="47" spans="1:8" ht="12.75" customHeight="1">
      <c r="A47" s="230"/>
      <c r="B47" s="274" t="s">
        <v>32</v>
      </c>
      <c r="C47" s="182" t="s">
        <v>837</v>
      </c>
      <c r="D47" s="56"/>
      <c r="E47" s="28" t="s">
        <v>867</v>
      </c>
      <c r="F47" s="85" t="s">
        <v>96</v>
      </c>
      <c r="G47" s="86" t="e">
        <f>F24/('1.5-1.7'!E3*30+'1.5-1.7'!E4*30+'1.5-1.7'!E5*60+'1.5-1.7'!E6*60)*30</f>
        <v>#DIV/0!</v>
      </c>
      <c r="H47" s="5"/>
    </row>
    <row r="48" spans="1:8" ht="12.75" customHeight="1">
      <c r="A48" s="230"/>
      <c r="B48" s="274"/>
      <c r="C48" s="182" t="s">
        <v>838</v>
      </c>
      <c r="D48" s="56"/>
      <c r="E48" s="28" t="s">
        <v>868</v>
      </c>
      <c r="F48" s="85" t="s">
        <v>96</v>
      </c>
      <c r="G48" s="86" t="e">
        <f>F25/('1.5-1.7'!E8*30+'1.5-1.7'!E9*30+'1.5-1.7'!E10*60+'1.5-1.7'!E11*60)*30</f>
        <v>#DIV/0!</v>
      </c>
      <c r="H48" s="5"/>
    </row>
    <row r="49" spans="1:7" ht="28.5" customHeight="1">
      <c r="A49" s="230"/>
      <c r="B49" s="277" t="s">
        <v>944</v>
      </c>
      <c r="C49" s="277"/>
      <c r="D49" s="277"/>
      <c r="E49" s="30" t="s">
        <v>396</v>
      </c>
      <c r="F49" s="87" t="s">
        <v>100</v>
      </c>
      <c r="G49" s="88">
        <v>302.62</v>
      </c>
    </row>
    <row r="50" spans="1:7" ht="23.25" customHeight="1">
      <c r="A50" s="230"/>
      <c r="B50" s="277" t="s">
        <v>945</v>
      </c>
      <c r="C50" s="277"/>
      <c r="D50" s="277"/>
      <c r="E50" s="30" t="s">
        <v>750</v>
      </c>
      <c r="F50" s="87" t="s">
        <v>101</v>
      </c>
      <c r="G50" s="88">
        <v>30.26</v>
      </c>
    </row>
    <row r="51" spans="1:7" ht="41.25" customHeight="1">
      <c r="A51" s="230"/>
      <c r="B51" s="277" t="s">
        <v>946</v>
      </c>
      <c r="C51" s="277"/>
      <c r="D51" s="277"/>
      <c r="E51" s="30" t="s">
        <v>869</v>
      </c>
      <c r="F51" s="87" t="s">
        <v>948</v>
      </c>
      <c r="G51" s="88">
        <v>428.4</v>
      </c>
    </row>
    <row r="52" spans="1:7" ht="23.25" customHeight="1">
      <c r="A52" s="226"/>
      <c r="B52" s="277" t="s">
        <v>947</v>
      </c>
      <c r="C52" s="277"/>
      <c r="D52" s="277"/>
      <c r="E52" s="30" t="s">
        <v>870</v>
      </c>
      <c r="F52" s="87" t="s">
        <v>101</v>
      </c>
      <c r="G52" s="88">
        <v>42.84</v>
      </c>
    </row>
    <row r="54" spans="1:7" ht="30" customHeight="1">
      <c r="A54" s="276" t="s">
        <v>916</v>
      </c>
      <c r="B54" s="276"/>
      <c r="C54" s="276"/>
      <c r="D54" s="276"/>
      <c r="E54" s="59" t="s">
        <v>167</v>
      </c>
      <c r="F54" s="60" t="s">
        <v>102</v>
      </c>
      <c r="G54" s="60" t="s">
        <v>155</v>
      </c>
    </row>
    <row r="55" spans="1:7" ht="25.5" customHeight="1">
      <c r="A55" s="253" t="s">
        <v>949</v>
      </c>
      <c r="B55" s="253"/>
      <c r="C55" s="253"/>
      <c r="D55" s="253"/>
      <c r="E55" s="26" t="s">
        <v>751</v>
      </c>
      <c r="F55" s="39">
        <v>0</v>
      </c>
      <c r="G55" s="85" t="s">
        <v>103</v>
      </c>
    </row>
    <row r="56" spans="1:7" ht="15.75" customHeight="1">
      <c r="A56" s="249" t="s">
        <v>104</v>
      </c>
      <c r="B56" s="249"/>
      <c r="C56" s="249"/>
      <c r="D56" s="249"/>
      <c r="E56" s="26" t="s">
        <v>752</v>
      </c>
      <c r="F56" s="85" t="s">
        <v>103</v>
      </c>
      <c r="G56" s="39">
        <v>0</v>
      </c>
    </row>
    <row r="57" spans="1:7" ht="15.75" customHeight="1">
      <c r="A57" s="248" t="s">
        <v>105</v>
      </c>
      <c r="B57" s="248"/>
      <c r="C57" s="248"/>
      <c r="D57" s="248"/>
      <c r="E57" s="26" t="s">
        <v>753</v>
      </c>
      <c r="F57" s="85" t="s">
        <v>103</v>
      </c>
      <c r="G57" s="39">
        <v>0</v>
      </c>
    </row>
    <row r="58" spans="1:7" ht="15.75" customHeight="1">
      <c r="A58" s="89"/>
      <c r="B58" s="89"/>
      <c r="C58" s="89"/>
      <c r="D58" s="89"/>
      <c r="E58" s="90"/>
      <c r="F58" s="91"/>
      <c r="G58" s="160"/>
    </row>
    <row r="59" spans="1:7" ht="27" customHeight="1">
      <c r="A59" s="284" t="s">
        <v>950</v>
      </c>
      <c r="B59" s="284"/>
      <c r="C59" s="284"/>
      <c r="D59" s="35"/>
      <c r="E59" s="59" t="s">
        <v>167</v>
      </c>
      <c r="F59" s="92" t="s">
        <v>142</v>
      </c>
      <c r="G59" s="92" t="s">
        <v>143</v>
      </c>
    </row>
    <row r="60" spans="1:7" ht="12.75">
      <c r="A60" s="284" t="s">
        <v>156</v>
      </c>
      <c r="B60" s="284"/>
      <c r="C60" s="284"/>
      <c r="D60" s="93"/>
      <c r="E60" s="94" t="s">
        <v>768</v>
      </c>
      <c r="F60" s="95">
        <f>F61+F62+F63+F64</f>
        <v>0</v>
      </c>
      <c r="G60" s="95">
        <f>G61+G62+G63+G64</f>
        <v>0</v>
      </c>
    </row>
    <row r="61" spans="1:7" ht="12.75">
      <c r="A61" s="286" t="s">
        <v>30</v>
      </c>
      <c r="B61" s="283" t="s">
        <v>138</v>
      </c>
      <c r="C61" s="283"/>
      <c r="D61" s="93"/>
      <c r="E61" s="96" t="s">
        <v>769</v>
      </c>
      <c r="F61" s="97">
        <v>0</v>
      </c>
      <c r="G61" s="97">
        <v>0</v>
      </c>
    </row>
    <row r="62" spans="1:7" ht="12.75">
      <c r="A62" s="286"/>
      <c r="B62" s="283" t="s">
        <v>139</v>
      </c>
      <c r="C62" s="283"/>
      <c r="D62" s="93"/>
      <c r="E62" s="96" t="s">
        <v>770</v>
      </c>
      <c r="F62" s="97">
        <v>0</v>
      </c>
      <c r="G62" s="97">
        <v>0</v>
      </c>
    </row>
    <row r="63" spans="1:7" ht="12.75">
      <c r="A63" s="286"/>
      <c r="B63" s="283" t="s">
        <v>140</v>
      </c>
      <c r="C63" s="283"/>
      <c r="D63" s="93"/>
      <c r="E63" s="96" t="s">
        <v>771</v>
      </c>
      <c r="F63" s="97">
        <v>0</v>
      </c>
      <c r="G63" s="97">
        <v>0</v>
      </c>
    </row>
    <row r="64" spans="1:7" ht="12.75">
      <c r="A64" s="286"/>
      <c r="B64" s="283" t="s">
        <v>141</v>
      </c>
      <c r="C64" s="283"/>
      <c r="D64" s="93"/>
      <c r="E64" s="96" t="s">
        <v>772</v>
      </c>
      <c r="F64" s="97">
        <v>0</v>
      </c>
      <c r="G64" s="97">
        <v>0</v>
      </c>
    </row>
    <row r="65" spans="1:7" ht="12.75">
      <c r="A65" s="284" t="s">
        <v>157</v>
      </c>
      <c r="B65" s="284"/>
      <c r="C65" s="284"/>
      <c r="D65" s="93"/>
      <c r="E65" s="94" t="s">
        <v>773</v>
      </c>
      <c r="F65" s="95">
        <f>F66+F67+F68</f>
        <v>0</v>
      </c>
      <c r="G65" s="95">
        <f>G66+G67+G68</f>
        <v>0</v>
      </c>
    </row>
    <row r="66" spans="1:7" ht="12.75">
      <c r="A66" s="239" t="s">
        <v>30</v>
      </c>
      <c r="B66" s="283" t="s">
        <v>144</v>
      </c>
      <c r="C66" s="283"/>
      <c r="D66" s="93"/>
      <c r="E66" s="96" t="s">
        <v>774</v>
      </c>
      <c r="F66" s="97">
        <v>0</v>
      </c>
      <c r="G66" s="97">
        <v>0</v>
      </c>
    </row>
    <row r="67" spans="1:7" ht="12.75">
      <c r="A67" s="239"/>
      <c r="B67" s="283" t="s">
        <v>145</v>
      </c>
      <c r="C67" s="283"/>
      <c r="D67" s="93"/>
      <c r="E67" s="96" t="s">
        <v>775</v>
      </c>
      <c r="F67" s="97">
        <v>0</v>
      </c>
      <c r="G67" s="97">
        <v>0</v>
      </c>
    </row>
    <row r="68" spans="1:7" ht="12.75">
      <c r="A68" s="239"/>
      <c r="B68" s="283" t="s">
        <v>146</v>
      </c>
      <c r="C68" s="283"/>
      <c r="D68" s="93"/>
      <c r="E68" s="96" t="s">
        <v>776</v>
      </c>
      <c r="F68" s="97">
        <v>0</v>
      </c>
      <c r="G68" s="97">
        <v>0</v>
      </c>
    </row>
    <row r="69" spans="1:7" ht="27.75" customHeight="1">
      <c r="A69" s="284" t="s">
        <v>158</v>
      </c>
      <c r="B69" s="284"/>
      <c r="C69" s="284"/>
      <c r="D69" s="93"/>
      <c r="E69" s="94" t="s">
        <v>777</v>
      </c>
      <c r="F69" s="97">
        <v>0</v>
      </c>
      <c r="G69" s="97">
        <v>0</v>
      </c>
    </row>
  </sheetData>
  <sheetProtection password="CE88" sheet="1"/>
  <mergeCells count="59">
    <mergeCell ref="A69:C69"/>
    <mergeCell ref="A60:C60"/>
    <mergeCell ref="A65:C65"/>
    <mergeCell ref="A61:A64"/>
    <mergeCell ref="A66:A68"/>
    <mergeCell ref="B64:C64"/>
    <mergeCell ref="B63:C63"/>
    <mergeCell ref="B62:C62"/>
    <mergeCell ref="B61:C61"/>
    <mergeCell ref="B68:C68"/>
    <mergeCell ref="A56:D56"/>
    <mergeCell ref="A1:F1"/>
    <mergeCell ref="A2:D2"/>
    <mergeCell ref="A3:C3"/>
    <mergeCell ref="A4:A7"/>
    <mergeCell ref="A9:F9"/>
    <mergeCell ref="B28:D28"/>
    <mergeCell ref="B29:D29"/>
    <mergeCell ref="C30:D30"/>
    <mergeCell ref="A10:D10"/>
    <mergeCell ref="A11:D11"/>
    <mergeCell ref="B67:C67"/>
    <mergeCell ref="B66:C66"/>
    <mergeCell ref="B14:D14"/>
    <mergeCell ref="B17:D17"/>
    <mergeCell ref="B20:D20"/>
    <mergeCell ref="B21:D21"/>
    <mergeCell ref="B22:D22"/>
    <mergeCell ref="A57:D57"/>
    <mergeCell ref="A59:C59"/>
    <mergeCell ref="A55:D55"/>
    <mergeCell ref="B52:D52"/>
    <mergeCell ref="A12:A33"/>
    <mergeCell ref="B23:D23"/>
    <mergeCell ref="A38:A52"/>
    <mergeCell ref="B43:D43"/>
    <mergeCell ref="B46:D46"/>
    <mergeCell ref="B49:D49"/>
    <mergeCell ref="A34:D34"/>
    <mergeCell ref="A36:D36"/>
    <mergeCell ref="F36:G36"/>
    <mergeCell ref="A37:D37"/>
    <mergeCell ref="B40:D40"/>
    <mergeCell ref="A54:D54"/>
    <mergeCell ref="B51:D51"/>
    <mergeCell ref="B50:D50"/>
    <mergeCell ref="B38:B39"/>
    <mergeCell ref="B41:B42"/>
    <mergeCell ref="B44:B45"/>
    <mergeCell ref="B47:B48"/>
    <mergeCell ref="C32:D32"/>
    <mergeCell ref="B33:D33"/>
    <mergeCell ref="B26:D26"/>
    <mergeCell ref="B27:D27"/>
    <mergeCell ref="B31:D31"/>
    <mergeCell ref="B12:B13"/>
    <mergeCell ref="B15:B16"/>
    <mergeCell ref="B18:B19"/>
    <mergeCell ref="B24:B25"/>
  </mergeCells>
  <printOptions/>
  <pageMargins left="0.5298611111111111" right="0.5097222222222222" top="0.45" bottom="0.6701388888888888" header="0.5118055555555555" footer="0.5"/>
  <pageSetup horizontalDpi="600" verticalDpi="600" orientation="portrait" paperSize="9" r:id="rId1"/>
  <headerFooter alignWithMargins="0">
    <oddFooter>&amp;R7</oddFooter>
  </headerFooter>
  <rowBreaks count="1" manualBreakCount="1">
    <brk id="35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34">
      <selection activeCell="E4" sqref="E4:F4"/>
    </sheetView>
  </sheetViews>
  <sheetFormatPr defaultColWidth="9.140625" defaultRowHeight="12.75"/>
  <cols>
    <col min="1" max="1" width="8.140625" style="104" customWidth="1"/>
    <col min="2" max="2" width="11.57421875" style="104" customWidth="1"/>
    <col min="3" max="3" width="30.00390625" style="104" customWidth="1"/>
    <col min="4" max="4" width="12.00390625" style="104" customWidth="1"/>
    <col min="5" max="5" width="11.421875" style="99" customWidth="1"/>
    <col min="6" max="6" width="12.7109375" style="99" customWidth="1"/>
    <col min="7" max="7" width="11.57421875" style="99" customWidth="1"/>
    <col min="8" max="16384" width="9.140625" style="99" customWidth="1"/>
  </cols>
  <sheetData>
    <row r="1" spans="1:6" ht="13.5" customHeight="1">
      <c r="A1" s="289" t="s">
        <v>778</v>
      </c>
      <c r="B1" s="289"/>
      <c r="C1" s="289"/>
      <c r="D1" s="289"/>
      <c r="E1" s="289"/>
      <c r="F1" s="289"/>
    </row>
    <row r="2" spans="1:6" ht="23.25" customHeight="1">
      <c r="A2" s="290" t="s">
        <v>779</v>
      </c>
      <c r="B2" s="290"/>
      <c r="C2" s="290"/>
      <c r="D2" s="73" t="s">
        <v>167</v>
      </c>
      <c r="E2" s="275" t="s">
        <v>106</v>
      </c>
      <c r="F2" s="275"/>
    </row>
    <row r="3" spans="1:6" ht="13.5">
      <c r="A3" s="205" t="s">
        <v>107</v>
      </c>
      <c r="B3" s="205"/>
      <c r="C3" s="205"/>
      <c r="D3" s="32" t="s">
        <v>397</v>
      </c>
      <c r="E3" s="291">
        <v>0</v>
      </c>
      <c r="F3" s="291"/>
    </row>
    <row r="4" spans="1:6" ht="13.5">
      <c r="A4" s="221" t="s">
        <v>108</v>
      </c>
      <c r="B4" s="221"/>
      <c r="C4" s="221"/>
      <c r="D4" s="32" t="s">
        <v>754</v>
      </c>
      <c r="E4" s="291">
        <v>0</v>
      </c>
      <c r="F4" s="291"/>
    </row>
    <row r="5" spans="1:6" ht="13.5">
      <c r="A5" s="222" t="s">
        <v>109</v>
      </c>
      <c r="B5" s="222"/>
      <c r="C5" s="222"/>
      <c r="D5" s="32" t="s">
        <v>755</v>
      </c>
      <c r="E5" s="293">
        <v>0</v>
      </c>
      <c r="F5" s="293"/>
    </row>
    <row r="6" spans="1:6" ht="13.5">
      <c r="A6" s="221" t="s">
        <v>110</v>
      </c>
      <c r="B6" s="221"/>
      <c r="C6" s="221"/>
      <c r="D6" s="32" t="s">
        <v>756</v>
      </c>
      <c r="E6" s="293">
        <v>0</v>
      </c>
      <c r="F6" s="293"/>
    </row>
    <row r="7" spans="1:6" ht="14.25" customHeight="1">
      <c r="A7" s="295" t="s">
        <v>951</v>
      </c>
      <c r="B7" s="295"/>
      <c r="C7" s="295"/>
      <c r="D7" s="32" t="s">
        <v>782</v>
      </c>
      <c r="E7" s="293">
        <v>0</v>
      </c>
      <c r="F7" s="293"/>
    </row>
    <row r="8" spans="1:6" ht="13.5">
      <c r="A8" s="101"/>
      <c r="B8" s="101"/>
      <c r="C8" s="101"/>
      <c r="D8" s="31"/>
      <c r="E8" s="299"/>
      <c r="F8" s="299"/>
    </row>
    <row r="9" spans="1:6" ht="32.25" customHeight="1">
      <c r="A9" s="290" t="s">
        <v>780</v>
      </c>
      <c r="B9" s="290"/>
      <c r="C9" s="290"/>
      <c r="D9" s="73" t="s">
        <v>167</v>
      </c>
      <c r="E9" s="294" t="s">
        <v>111</v>
      </c>
      <c r="F9" s="294"/>
    </row>
    <row r="10" spans="1:6" ht="14.25">
      <c r="A10" s="290" t="s">
        <v>161</v>
      </c>
      <c r="B10" s="290"/>
      <c r="C10" s="290"/>
      <c r="D10" s="102" t="s">
        <v>757</v>
      </c>
      <c r="E10" s="292">
        <v>0</v>
      </c>
      <c r="F10" s="292"/>
    </row>
    <row r="11" spans="1:6" ht="13.5">
      <c r="A11" s="300" t="s">
        <v>112</v>
      </c>
      <c r="B11" s="300"/>
      <c r="C11" s="300"/>
      <c r="D11" s="26" t="s">
        <v>758</v>
      </c>
      <c r="E11" s="301">
        <f>E12+E13+E14+E15+E16</f>
        <v>0</v>
      </c>
      <c r="F11" s="301"/>
    </row>
    <row r="12" spans="1:6" ht="13.5">
      <c r="A12" s="234" t="s">
        <v>113</v>
      </c>
      <c r="B12" s="221" t="s">
        <v>449</v>
      </c>
      <c r="C12" s="221"/>
      <c r="D12" s="30" t="s">
        <v>783</v>
      </c>
      <c r="E12" s="292">
        <v>0</v>
      </c>
      <c r="F12" s="292"/>
    </row>
    <row r="13" spans="1:6" ht="13.5">
      <c r="A13" s="234"/>
      <c r="B13" s="221" t="s">
        <v>450</v>
      </c>
      <c r="C13" s="221"/>
      <c r="D13" s="30" t="s">
        <v>784</v>
      </c>
      <c r="E13" s="292">
        <v>0</v>
      </c>
      <c r="F13" s="292"/>
    </row>
    <row r="14" spans="1:6" ht="13.5">
      <c r="A14" s="234"/>
      <c r="B14" s="221" t="s">
        <v>451</v>
      </c>
      <c r="C14" s="221"/>
      <c r="D14" s="30" t="s">
        <v>785</v>
      </c>
      <c r="E14" s="292">
        <v>0</v>
      </c>
      <c r="F14" s="292"/>
    </row>
    <row r="15" spans="1:6" ht="13.5">
      <c r="A15" s="234"/>
      <c r="B15" s="221" t="s">
        <v>452</v>
      </c>
      <c r="C15" s="221"/>
      <c r="D15" s="30" t="s">
        <v>786</v>
      </c>
      <c r="E15" s="292">
        <v>0</v>
      </c>
      <c r="F15" s="292"/>
    </row>
    <row r="16" spans="1:6" ht="13.5">
      <c r="A16" s="234"/>
      <c r="B16" s="221" t="s">
        <v>453</v>
      </c>
      <c r="C16" s="221"/>
      <c r="D16" s="30" t="s">
        <v>787</v>
      </c>
      <c r="E16" s="292">
        <v>0</v>
      </c>
      <c r="F16" s="292"/>
    </row>
    <row r="17" spans="1:6" ht="13.5">
      <c r="A17" s="55" t="s">
        <v>32</v>
      </c>
      <c r="B17" s="205" t="s">
        <v>153</v>
      </c>
      <c r="C17" s="205"/>
      <c r="D17" s="30" t="s">
        <v>788</v>
      </c>
      <c r="E17" s="292">
        <v>0</v>
      </c>
      <c r="F17" s="292"/>
    </row>
    <row r="18" spans="1:6" ht="13.5">
      <c r="A18" s="103"/>
      <c r="B18" s="79"/>
      <c r="C18" s="79"/>
      <c r="E18" s="183"/>
      <c r="F18" s="183"/>
    </row>
    <row r="20" spans="1:6" ht="36" customHeight="1">
      <c r="A20" s="288" t="s">
        <v>781</v>
      </c>
      <c r="B20" s="288"/>
      <c r="C20" s="288"/>
      <c r="D20" s="288"/>
      <c r="E20" s="288"/>
      <c r="F20" s="288"/>
    </row>
    <row r="21" spans="1:7" ht="73.5" customHeight="1">
      <c r="A21" s="290" t="s">
        <v>1040</v>
      </c>
      <c r="B21" s="290"/>
      <c r="C21" s="290"/>
      <c r="D21" s="73" t="s">
        <v>167</v>
      </c>
      <c r="E21" s="60" t="s">
        <v>114</v>
      </c>
      <c r="F21" s="60" t="s">
        <v>1041</v>
      </c>
      <c r="G21" s="60" t="s">
        <v>425</v>
      </c>
    </row>
    <row r="22" spans="1:7" ht="30.75" customHeight="1">
      <c r="A22" s="296" t="s">
        <v>115</v>
      </c>
      <c r="B22" s="297"/>
      <c r="C22" s="298"/>
      <c r="D22" s="26" t="s">
        <v>759</v>
      </c>
      <c r="E22" s="86">
        <f>E23+E27+E31+E32+E37+E38+E39</f>
        <v>0</v>
      </c>
      <c r="F22" s="34">
        <v>0</v>
      </c>
      <c r="G22" s="86">
        <f>G23+G24+G25+G26+G27+G28+G29+G30+G31+G32+G33+G34+G35+G36+G37+G38+G39</f>
        <v>0</v>
      </c>
    </row>
    <row r="23" spans="1:7" ht="13.5">
      <c r="A23" s="232" t="s">
        <v>30</v>
      </c>
      <c r="B23" s="221" t="s">
        <v>116</v>
      </c>
      <c r="C23" s="221"/>
      <c r="D23" s="30" t="s">
        <v>873</v>
      </c>
      <c r="E23" s="86">
        <f>E24+E25+E26</f>
        <v>0</v>
      </c>
      <c r="F23" s="34">
        <v>0</v>
      </c>
      <c r="G23" s="168">
        <v>0</v>
      </c>
    </row>
    <row r="24" spans="1:7" ht="13.5">
      <c r="A24" s="232"/>
      <c r="B24" s="232" t="s">
        <v>32</v>
      </c>
      <c r="C24" s="84" t="s">
        <v>1044</v>
      </c>
      <c r="D24" s="28" t="s">
        <v>874</v>
      </c>
      <c r="E24" s="100">
        <v>0</v>
      </c>
      <c r="F24" s="34">
        <v>0</v>
      </c>
      <c r="G24" s="168">
        <v>0</v>
      </c>
    </row>
    <row r="25" spans="1:7" ht="13.5">
      <c r="A25" s="232"/>
      <c r="B25" s="232"/>
      <c r="C25" s="84" t="s">
        <v>1045</v>
      </c>
      <c r="D25" s="28" t="s">
        <v>875</v>
      </c>
      <c r="E25" s="100">
        <v>0</v>
      </c>
      <c r="F25" s="34">
        <v>0</v>
      </c>
      <c r="G25" s="168">
        <v>0</v>
      </c>
    </row>
    <row r="26" spans="1:7" ht="13.5">
      <c r="A26" s="232"/>
      <c r="B26" s="232"/>
      <c r="C26" s="84" t="s">
        <v>1046</v>
      </c>
      <c r="D26" s="28" t="s">
        <v>876</v>
      </c>
      <c r="E26" s="100">
        <v>0</v>
      </c>
      <c r="F26" s="34">
        <v>0</v>
      </c>
      <c r="G26" s="168">
        <v>0</v>
      </c>
    </row>
    <row r="27" spans="1:7" ht="13.5">
      <c r="A27" s="232"/>
      <c r="B27" s="221" t="s">
        <v>117</v>
      </c>
      <c r="C27" s="221"/>
      <c r="D27" s="30" t="s">
        <v>877</v>
      </c>
      <c r="E27" s="86">
        <f>E28+E29+E30</f>
        <v>0</v>
      </c>
      <c r="F27" s="34">
        <v>0</v>
      </c>
      <c r="G27" s="168">
        <v>0</v>
      </c>
    </row>
    <row r="28" spans="1:7" ht="13.5" customHeight="1">
      <c r="A28" s="232"/>
      <c r="B28" s="232" t="s">
        <v>32</v>
      </c>
      <c r="C28" s="84" t="s">
        <v>1047</v>
      </c>
      <c r="D28" s="28" t="s">
        <v>878</v>
      </c>
      <c r="E28" s="100">
        <v>0</v>
      </c>
      <c r="F28" s="34">
        <v>0</v>
      </c>
      <c r="G28" s="168">
        <v>0</v>
      </c>
    </row>
    <row r="29" spans="1:7" ht="13.5">
      <c r="A29" s="232"/>
      <c r="B29" s="232"/>
      <c r="C29" s="84" t="s">
        <v>1048</v>
      </c>
      <c r="D29" s="28" t="s">
        <v>879</v>
      </c>
      <c r="E29" s="100">
        <v>0</v>
      </c>
      <c r="F29" s="34">
        <v>0</v>
      </c>
      <c r="G29" s="168">
        <v>0</v>
      </c>
    </row>
    <row r="30" spans="1:7" ht="13.5">
      <c r="A30" s="232"/>
      <c r="B30" s="84"/>
      <c r="C30" s="84" t="s">
        <v>118</v>
      </c>
      <c r="D30" s="28" t="s">
        <v>880</v>
      </c>
      <c r="E30" s="100">
        <v>0</v>
      </c>
      <c r="F30" s="34">
        <v>0</v>
      </c>
      <c r="G30" s="168">
        <v>0</v>
      </c>
    </row>
    <row r="31" spans="1:7" ht="13.5">
      <c r="A31" s="232"/>
      <c r="B31" s="222" t="s">
        <v>119</v>
      </c>
      <c r="C31" s="222"/>
      <c r="D31" s="30" t="s">
        <v>881</v>
      </c>
      <c r="E31" s="100">
        <v>0</v>
      </c>
      <c r="F31" s="34">
        <v>0</v>
      </c>
      <c r="G31" s="168">
        <v>0</v>
      </c>
    </row>
    <row r="32" spans="1:7" ht="13.5">
      <c r="A32" s="232"/>
      <c r="B32" s="221" t="s">
        <v>120</v>
      </c>
      <c r="C32" s="221"/>
      <c r="D32" s="30" t="s">
        <v>882</v>
      </c>
      <c r="E32" s="86">
        <f>E33+E34+E36+E35</f>
        <v>0</v>
      </c>
      <c r="F32" s="34">
        <v>0</v>
      </c>
      <c r="G32" s="168">
        <v>0</v>
      </c>
    </row>
    <row r="33" spans="1:7" ht="13.5">
      <c r="A33" s="232"/>
      <c r="B33" s="232" t="s">
        <v>32</v>
      </c>
      <c r="C33" s="84" t="s">
        <v>1049</v>
      </c>
      <c r="D33" s="28" t="s">
        <v>883</v>
      </c>
      <c r="E33" s="100">
        <v>0</v>
      </c>
      <c r="F33" s="34">
        <v>0</v>
      </c>
      <c r="G33" s="168">
        <v>0</v>
      </c>
    </row>
    <row r="34" spans="1:7" ht="13.5">
      <c r="A34" s="232"/>
      <c r="B34" s="232"/>
      <c r="C34" s="84" t="s">
        <v>1050</v>
      </c>
      <c r="D34" s="28" t="s">
        <v>884</v>
      </c>
      <c r="E34" s="100">
        <v>0</v>
      </c>
      <c r="F34" s="34">
        <v>0</v>
      </c>
      <c r="G34" s="168">
        <v>0</v>
      </c>
    </row>
    <row r="35" spans="1:7" ht="13.5">
      <c r="A35" s="232"/>
      <c r="B35" s="232"/>
      <c r="C35" s="84" t="s">
        <v>1051</v>
      </c>
      <c r="D35" s="28" t="s">
        <v>885</v>
      </c>
      <c r="E35" s="100">
        <v>0</v>
      </c>
      <c r="F35" s="34">
        <v>0</v>
      </c>
      <c r="G35" s="168">
        <v>0</v>
      </c>
    </row>
    <row r="36" spans="1:7" ht="13.5">
      <c r="A36" s="232"/>
      <c r="B36" s="232"/>
      <c r="C36" s="184" t="s">
        <v>1053</v>
      </c>
      <c r="D36" s="28" t="s">
        <v>886</v>
      </c>
      <c r="E36" s="100">
        <v>0</v>
      </c>
      <c r="F36" s="34">
        <v>0</v>
      </c>
      <c r="G36" s="168">
        <v>0</v>
      </c>
    </row>
    <row r="37" spans="1:7" ht="13.5">
      <c r="A37" s="232"/>
      <c r="B37" s="221" t="s">
        <v>1052</v>
      </c>
      <c r="C37" s="221"/>
      <c r="D37" s="30" t="s">
        <v>887</v>
      </c>
      <c r="E37" s="100">
        <v>0</v>
      </c>
      <c r="F37" s="34">
        <v>0</v>
      </c>
      <c r="G37" s="168">
        <v>0</v>
      </c>
    </row>
    <row r="38" spans="1:7" ht="16.5">
      <c r="A38" s="232"/>
      <c r="B38" s="221" t="s">
        <v>1058</v>
      </c>
      <c r="C38" s="221"/>
      <c r="D38" s="30" t="s">
        <v>888</v>
      </c>
      <c r="E38" s="100">
        <v>0</v>
      </c>
      <c r="F38" s="34">
        <v>0</v>
      </c>
      <c r="G38" s="168">
        <v>0</v>
      </c>
    </row>
    <row r="39" spans="1:7" ht="13.5">
      <c r="A39" s="232"/>
      <c r="B39" s="221" t="s">
        <v>121</v>
      </c>
      <c r="C39" s="221"/>
      <c r="D39" s="30" t="s">
        <v>889</v>
      </c>
      <c r="E39" s="100">
        <v>0</v>
      </c>
      <c r="F39" s="34">
        <v>0</v>
      </c>
      <c r="G39" s="168">
        <v>0</v>
      </c>
    </row>
    <row r="40" spans="1:6" ht="19.5" customHeight="1">
      <c r="A40" s="287" t="s">
        <v>952</v>
      </c>
      <c r="B40" s="287"/>
      <c r="C40" s="287"/>
      <c r="D40" s="287"/>
      <c r="E40" s="287"/>
      <c r="F40" s="287"/>
    </row>
    <row r="41" spans="1:6" ht="36.75" customHeight="1">
      <c r="A41" s="287" t="s">
        <v>1042</v>
      </c>
      <c r="B41" s="287"/>
      <c r="C41" s="287"/>
      <c r="D41" s="287"/>
      <c r="E41" s="287"/>
      <c r="F41" s="287"/>
    </row>
    <row r="42" spans="1:6" ht="29.25" customHeight="1">
      <c r="A42" s="287" t="s">
        <v>1043</v>
      </c>
      <c r="B42" s="287"/>
      <c r="C42" s="287"/>
      <c r="D42" s="287"/>
      <c r="E42" s="287"/>
      <c r="F42" s="287"/>
    </row>
    <row r="43" ht="19.5" customHeight="1">
      <c r="D43" s="106"/>
    </row>
    <row r="44" ht="26.25" customHeight="1"/>
    <row r="48" ht="12.75" customHeight="1"/>
    <row r="49" ht="13.5" customHeight="1"/>
    <row r="50" ht="27" customHeight="1"/>
    <row r="51" ht="16.5" customHeight="1"/>
  </sheetData>
  <sheetProtection password="CE88" sheet="1"/>
  <mergeCells count="50">
    <mergeCell ref="A22:C22"/>
    <mergeCell ref="A5:C5"/>
    <mergeCell ref="A10:C10"/>
    <mergeCell ref="A6:C6"/>
    <mergeCell ref="E10:F10"/>
    <mergeCell ref="E6:F6"/>
    <mergeCell ref="E16:F16"/>
    <mergeCell ref="E8:F8"/>
    <mergeCell ref="A11:C11"/>
    <mergeCell ref="E11:F11"/>
    <mergeCell ref="E7:F7"/>
    <mergeCell ref="A4:C4"/>
    <mergeCell ref="E12:F12"/>
    <mergeCell ref="B23:C23"/>
    <mergeCell ref="A9:C9"/>
    <mergeCell ref="E9:F9"/>
    <mergeCell ref="E5:F5"/>
    <mergeCell ref="B16:C16"/>
    <mergeCell ref="E13:F13"/>
    <mergeCell ref="A7:C7"/>
    <mergeCell ref="A42:F42"/>
    <mergeCell ref="E14:F14"/>
    <mergeCell ref="B15:C15"/>
    <mergeCell ref="E15:F15"/>
    <mergeCell ref="A21:C21"/>
    <mergeCell ref="A40:F40"/>
    <mergeCell ref="B14:C14"/>
    <mergeCell ref="B28:B29"/>
    <mergeCell ref="E17:F17"/>
    <mergeCell ref="A23:A39"/>
    <mergeCell ref="A1:F1"/>
    <mergeCell ref="A2:C2"/>
    <mergeCell ref="E2:F2"/>
    <mergeCell ref="A3:C3"/>
    <mergeCell ref="E3:F3"/>
    <mergeCell ref="B31:C31"/>
    <mergeCell ref="E4:F4"/>
    <mergeCell ref="B17:C17"/>
    <mergeCell ref="B12:C12"/>
    <mergeCell ref="B24:B26"/>
    <mergeCell ref="B33:B36"/>
    <mergeCell ref="B39:C39"/>
    <mergeCell ref="B27:C27"/>
    <mergeCell ref="A41:F41"/>
    <mergeCell ref="A12:A16"/>
    <mergeCell ref="A20:F20"/>
    <mergeCell ref="B38:C38"/>
    <mergeCell ref="B32:C32"/>
    <mergeCell ref="B13:C13"/>
    <mergeCell ref="B37:C37"/>
  </mergeCells>
  <printOptions horizontalCentered="1"/>
  <pageMargins left="0.2361111111111111" right="0.15763888888888888" top="0.5201388888888889" bottom="0" header="0.5118055555555555" footer="0"/>
  <pageSetup horizontalDpi="600" verticalDpi="600" orientation="portrait" paperSize="9" scale="98" r:id="rId1"/>
  <headerFooter alignWithMargins="0">
    <oddFooter>&amp;R8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59.00390625" style="47" customWidth="1"/>
    <col min="2" max="2" width="6.00390625" style="47" customWidth="1"/>
    <col min="3" max="3" width="11.140625" style="47" customWidth="1"/>
    <col min="4" max="4" width="9.140625" style="4" customWidth="1"/>
    <col min="5" max="5" width="14.28125" style="4" customWidth="1"/>
    <col min="6" max="16384" width="9.140625" style="4" customWidth="1"/>
  </cols>
  <sheetData>
    <row r="1" spans="1:3" ht="30" customHeight="1">
      <c r="A1" s="289" t="s">
        <v>789</v>
      </c>
      <c r="B1" s="289"/>
      <c r="C1" s="25"/>
    </row>
    <row r="2" spans="1:4" ht="37.5" customHeight="1">
      <c r="A2" s="229" t="s">
        <v>790</v>
      </c>
      <c r="B2" s="229"/>
      <c r="C2" s="73" t="s">
        <v>167</v>
      </c>
      <c r="D2" s="60" t="s">
        <v>122</v>
      </c>
    </row>
    <row r="3" spans="1:4" ht="27.75" customHeight="1">
      <c r="A3" s="231" t="s">
        <v>123</v>
      </c>
      <c r="B3" s="231"/>
      <c r="C3" s="26" t="s">
        <v>760</v>
      </c>
      <c r="D3" s="107">
        <v>0</v>
      </c>
    </row>
    <row r="4" spans="1:4" ht="13.5">
      <c r="A4" s="217" t="s">
        <v>124</v>
      </c>
      <c r="B4" s="217"/>
      <c r="C4" s="26" t="s">
        <v>791</v>
      </c>
      <c r="D4" s="107">
        <v>0</v>
      </c>
    </row>
    <row r="5" spans="1:4" ht="27.75" customHeight="1">
      <c r="A5" s="231" t="s">
        <v>125</v>
      </c>
      <c r="B5" s="231"/>
      <c r="C5" s="26" t="s">
        <v>792</v>
      </c>
      <c r="D5" s="107">
        <v>0</v>
      </c>
    </row>
    <row r="6" spans="1:4" ht="12.75" customHeight="1">
      <c r="A6" s="248" t="s">
        <v>126</v>
      </c>
      <c r="B6" s="248"/>
      <c r="C6" s="30" t="s">
        <v>793</v>
      </c>
      <c r="D6" s="107">
        <v>0</v>
      </c>
    </row>
    <row r="7" spans="1:4" ht="13.5">
      <c r="A7" s="222" t="s">
        <v>127</v>
      </c>
      <c r="B7" s="222"/>
      <c r="C7" s="26" t="s">
        <v>794</v>
      </c>
      <c r="D7" s="107">
        <v>0</v>
      </c>
    </row>
    <row r="8" spans="1:4" ht="12.75" customHeight="1">
      <c r="A8" s="248" t="s">
        <v>126</v>
      </c>
      <c r="B8" s="248"/>
      <c r="C8" s="30" t="s">
        <v>795</v>
      </c>
      <c r="D8" s="107">
        <v>0</v>
      </c>
    </row>
    <row r="9" ht="15" customHeight="1"/>
    <row r="10" ht="14.25">
      <c r="A10" s="108" t="s">
        <v>796</v>
      </c>
    </row>
    <row r="11" spans="1:5" ht="68.25" customHeight="1">
      <c r="A11" s="223" t="s">
        <v>953</v>
      </c>
      <c r="B11" s="223"/>
      <c r="C11" s="73" t="s">
        <v>167</v>
      </c>
      <c r="D11" s="60" t="s">
        <v>128</v>
      </c>
      <c r="E11" s="60" t="s">
        <v>425</v>
      </c>
    </row>
    <row r="12" spans="1:5" ht="13.5">
      <c r="A12" s="221" t="s">
        <v>1047</v>
      </c>
      <c r="B12" s="221"/>
      <c r="C12" s="62" t="s">
        <v>761</v>
      </c>
      <c r="D12" s="34">
        <v>0</v>
      </c>
      <c r="E12" s="105">
        <v>0</v>
      </c>
    </row>
    <row r="13" spans="1:5" ht="13.5">
      <c r="A13" s="221" t="s">
        <v>1050</v>
      </c>
      <c r="B13" s="221"/>
      <c r="C13" s="62" t="s">
        <v>762</v>
      </c>
      <c r="D13" s="33">
        <v>3</v>
      </c>
      <c r="E13" s="105">
        <v>303</v>
      </c>
    </row>
    <row r="14" spans="1:5" ht="13.5">
      <c r="A14" s="221" t="s">
        <v>1044</v>
      </c>
      <c r="B14" s="221"/>
      <c r="C14" s="62" t="s">
        <v>763</v>
      </c>
      <c r="D14" s="34">
        <v>0</v>
      </c>
      <c r="E14" s="105">
        <v>0</v>
      </c>
    </row>
    <row r="15" spans="1:5" ht="13.5">
      <c r="A15" s="205" t="s">
        <v>1054</v>
      </c>
      <c r="B15" s="205"/>
      <c r="C15" s="62" t="s">
        <v>764</v>
      </c>
      <c r="D15" s="34">
        <v>0</v>
      </c>
      <c r="E15" s="105">
        <v>0</v>
      </c>
    </row>
    <row r="16" spans="1:5" ht="13.5">
      <c r="A16" s="221" t="s">
        <v>129</v>
      </c>
      <c r="B16" s="221"/>
      <c r="C16" s="62" t="s">
        <v>843</v>
      </c>
      <c r="D16" s="34">
        <v>0</v>
      </c>
      <c r="E16" s="105">
        <v>0</v>
      </c>
    </row>
    <row r="17" ht="13.5">
      <c r="D17" s="6"/>
    </row>
    <row r="18" ht="13.5">
      <c r="D18" s="6"/>
    </row>
    <row r="19" ht="12.75">
      <c r="D19" s="80"/>
    </row>
    <row r="20" spans="1:4" ht="12.75">
      <c r="A20" s="99"/>
      <c r="B20" s="99"/>
      <c r="C20" s="109"/>
      <c r="D20" s="110"/>
    </row>
    <row r="21" spans="1:4" ht="12.75">
      <c r="A21" s="111" t="s">
        <v>1061</v>
      </c>
      <c r="B21" s="112"/>
      <c r="C21" s="112"/>
      <c r="D21" s="113"/>
    </row>
    <row r="22" spans="1:4" ht="12.75" customHeight="1">
      <c r="A22" s="114" t="s">
        <v>130</v>
      </c>
      <c r="B22" s="303" t="s">
        <v>131</v>
      </c>
      <c r="C22" s="303"/>
      <c r="D22" s="303"/>
    </row>
    <row r="23" spans="1:4" ht="13.5" customHeight="1">
      <c r="A23" s="115" t="s">
        <v>1062</v>
      </c>
      <c r="B23" s="116" t="s">
        <v>136</v>
      </c>
      <c r="C23" s="186" t="s">
        <v>1063</v>
      </c>
      <c r="D23" s="113"/>
    </row>
    <row r="24" spans="1:4" ht="13.5">
      <c r="A24" s="114"/>
      <c r="B24" s="117"/>
      <c r="C24" s="118"/>
      <c r="D24" s="110"/>
    </row>
    <row r="25" spans="1:4" ht="13.5">
      <c r="A25" s="114"/>
      <c r="B25" s="117"/>
      <c r="C25" s="119"/>
      <c r="D25" s="110"/>
    </row>
    <row r="26" spans="1:4" ht="12.75">
      <c r="A26" s="120"/>
      <c r="B26" s="120"/>
      <c r="C26" s="119"/>
      <c r="D26" s="110"/>
    </row>
    <row r="27" spans="1:4" ht="12.75">
      <c r="A27" s="121" t="s">
        <v>134</v>
      </c>
      <c r="B27" s="112"/>
      <c r="C27" s="112" t="s">
        <v>1064</v>
      </c>
      <c r="D27" s="113"/>
    </row>
    <row r="28" spans="1:4" ht="12.75">
      <c r="A28" s="122"/>
      <c r="B28" s="303" t="s">
        <v>132</v>
      </c>
      <c r="C28" s="303"/>
      <c r="D28" s="303"/>
    </row>
    <row r="29" spans="1:4" ht="13.5">
      <c r="A29" s="114" t="s">
        <v>137</v>
      </c>
      <c r="B29" s="117"/>
      <c r="C29" s="123"/>
      <c r="D29" s="110"/>
    </row>
    <row r="30" spans="1:4" ht="37.5" customHeight="1">
      <c r="A30" s="302" t="s">
        <v>133</v>
      </c>
      <c r="B30" s="302"/>
      <c r="C30" s="302"/>
      <c r="D30" s="302"/>
    </row>
  </sheetData>
  <sheetProtection/>
  <mergeCells count="17">
    <mergeCell ref="A11:B11"/>
    <mergeCell ref="A5:B5"/>
    <mergeCell ref="A6:B6"/>
    <mergeCell ref="A7:B7"/>
    <mergeCell ref="A8:B8"/>
    <mergeCell ref="A1:B1"/>
    <mergeCell ref="A2:B2"/>
    <mergeCell ref="A3:B3"/>
    <mergeCell ref="A4:B4"/>
    <mergeCell ref="A12:B12"/>
    <mergeCell ref="A30:D30"/>
    <mergeCell ref="A16:B16"/>
    <mergeCell ref="B22:D22"/>
    <mergeCell ref="B28:D28"/>
    <mergeCell ref="A13:B13"/>
    <mergeCell ref="A14:B14"/>
    <mergeCell ref="A15:B15"/>
  </mergeCells>
  <hyperlinks>
    <hyperlink ref="B23" r:id="rId1" display="E-pasts:    ruta@gulbene.lv"/>
    <hyperlink ref="C23" r:id="rId2" display="ina.jankevica@bauska.lv"/>
  </hyperlinks>
  <printOptions horizontalCentered="1"/>
  <pageMargins left="0.2361111111111111" right="0.15763888888888888" top="0.6201388888888889" bottom="0" header="0.5118055555555555" footer="0"/>
  <pageSetup horizontalDpi="600" verticalDpi="600" orientation="portrait" paperSize="9" r:id="rId3"/>
  <headerFooter alignWithMargins="0">
    <oddFooter>&amp;R9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73"/>
  <sheetViews>
    <sheetView zoomScalePageLayoutView="0" workbookViewId="0" topLeftCell="A1">
      <selection activeCell="I36" sqref="I36"/>
    </sheetView>
  </sheetViews>
  <sheetFormatPr defaultColWidth="9.140625" defaultRowHeight="12.75"/>
  <cols>
    <col min="1" max="1" width="9.28125" style="4" customWidth="1"/>
    <col min="2" max="3" width="11.57421875" style="47" customWidth="1"/>
    <col min="4" max="4" width="41.57421875" style="47" customWidth="1"/>
    <col min="5" max="5" width="11.57421875" style="47" customWidth="1"/>
    <col min="6" max="6" width="7.57421875" style="4" bestFit="1" customWidth="1"/>
    <col min="7" max="7" width="7.421875" style="4" customWidth="1"/>
    <col min="8" max="8" width="8.57421875" style="4" bestFit="1" customWidth="1"/>
    <col min="9" max="9" width="20.7109375" style="155" customWidth="1"/>
    <col min="10" max="10" width="24.7109375" style="155" customWidth="1"/>
    <col min="11" max="11" width="13.421875" style="155" customWidth="1"/>
    <col min="12" max="12" width="10.421875" style="4" bestFit="1" customWidth="1"/>
    <col min="13" max="13" width="13.140625" style="4" customWidth="1"/>
    <col min="14" max="18" width="9.140625" style="4" customWidth="1"/>
    <col min="19" max="23" width="10.421875" style="4" bestFit="1" customWidth="1"/>
    <col min="24" max="16384" width="9.140625" style="4" customWidth="1"/>
  </cols>
  <sheetData>
    <row r="1" spans="1:13" ht="33.75" customHeight="1" thickBot="1">
      <c r="A1" s="227" t="s">
        <v>467</v>
      </c>
      <c r="B1" s="227"/>
      <c r="C1" s="227"/>
      <c r="D1" s="227"/>
      <c r="E1" s="227"/>
      <c r="F1" s="227"/>
      <c r="G1" s="227"/>
      <c r="H1" s="227"/>
      <c r="M1" s="156"/>
    </row>
    <row r="2" spans="1:11" ht="36.75" customHeight="1">
      <c r="A2" s="228" t="s">
        <v>797</v>
      </c>
      <c r="B2" s="228"/>
      <c r="C2" s="228"/>
      <c r="D2" s="228"/>
      <c r="E2" s="127" t="s">
        <v>162</v>
      </c>
      <c r="F2" s="128" t="s">
        <v>443</v>
      </c>
      <c r="G2" s="129" t="s">
        <v>399</v>
      </c>
      <c r="H2" s="130" t="s">
        <v>400</v>
      </c>
      <c r="I2" s="157"/>
      <c r="K2" s="4"/>
    </row>
    <row r="3" spans="1:11" ht="13.5" customHeight="1">
      <c r="A3" s="229" t="s">
        <v>917</v>
      </c>
      <c r="B3" s="229"/>
      <c r="C3" s="229"/>
      <c r="D3" s="229"/>
      <c r="E3" s="102" t="s">
        <v>163</v>
      </c>
      <c r="F3" s="36">
        <f>F4+F5</f>
        <v>46</v>
      </c>
      <c r="G3" s="36">
        <f>G4+G5</f>
        <v>22</v>
      </c>
      <c r="H3" s="36">
        <f>H4+H5</f>
        <v>24</v>
      </c>
      <c r="I3" s="158" t="str">
        <f>IF(F3=F12+F19+F26,IF(G3=G12+G19+G26,IF(H3=H12+H19+H26,"OK","Pārbaudi vai esi ierakstījis pareizi sievietes/ meitenes skaitu jābūt cietušie un varmākas"),"Pārbaudi vai esi ierakstījis pareizi viriešus/ zēnus skaitu jābūt cietušie un varmākas"),"Pārbaudi vai esi ierakstījis pareizi personas skaitu kopā, skaitā jābūt cietušie un varmākas")</f>
        <v>OK</v>
      </c>
      <c r="K3" s="4"/>
    </row>
    <row r="4" spans="1:11" ht="13.5" customHeight="1">
      <c r="A4" s="225" t="s">
        <v>17</v>
      </c>
      <c r="B4" s="229" t="s">
        <v>445</v>
      </c>
      <c r="C4" s="229"/>
      <c r="D4" s="229"/>
      <c r="E4" s="102" t="s">
        <v>164</v>
      </c>
      <c r="F4" s="36">
        <f>G4+H4</f>
        <v>26</v>
      </c>
      <c r="G4" s="165">
        <v>12</v>
      </c>
      <c r="H4" s="165">
        <v>14</v>
      </c>
      <c r="I4" s="158"/>
      <c r="K4" s="4"/>
    </row>
    <row r="5" spans="1:11" ht="13.5" customHeight="1">
      <c r="A5" s="226"/>
      <c r="B5" s="224" t="s">
        <v>446</v>
      </c>
      <c r="C5" s="224"/>
      <c r="D5" s="224"/>
      <c r="E5" s="102" t="s">
        <v>165</v>
      </c>
      <c r="F5" s="36">
        <f>G5+H5</f>
        <v>20</v>
      </c>
      <c r="G5" s="165">
        <v>10</v>
      </c>
      <c r="H5" s="165">
        <v>10</v>
      </c>
      <c r="I5" s="158"/>
      <c r="K5" s="4"/>
    </row>
    <row r="6" spans="1:11" ht="13.5">
      <c r="A6" s="230" t="s">
        <v>32</v>
      </c>
      <c r="B6" s="217" t="s">
        <v>18</v>
      </c>
      <c r="C6" s="217"/>
      <c r="D6" s="217"/>
      <c r="E6" s="30" t="s">
        <v>166</v>
      </c>
      <c r="F6" s="37">
        <f>G6+H6</f>
        <v>36</v>
      </c>
      <c r="G6" s="39">
        <v>12</v>
      </c>
      <c r="H6" s="39">
        <v>24</v>
      </c>
      <c r="I6" s="159"/>
      <c r="J6" s="4"/>
      <c r="K6" s="4"/>
    </row>
    <row r="7" spans="1:11" ht="12.75" customHeight="1">
      <c r="A7" s="230"/>
      <c r="B7" s="231" t="s">
        <v>19</v>
      </c>
      <c r="C7" s="231"/>
      <c r="D7" s="231"/>
      <c r="E7" s="30" t="s">
        <v>766</v>
      </c>
      <c r="F7" s="37">
        <f>G7+H7</f>
        <v>0</v>
      </c>
      <c r="G7" s="39">
        <v>0</v>
      </c>
      <c r="H7" s="39">
        <v>0</v>
      </c>
      <c r="I7" s="159"/>
      <c r="J7" s="4"/>
      <c r="K7" s="4"/>
    </row>
    <row r="8" spans="1:11" ht="12.75" customHeight="1">
      <c r="A8" s="226"/>
      <c r="B8" s="231" t="s">
        <v>20</v>
      </c>
      <c r="C8" s="231"/>
      <c r="D8" s="231"/>
      <c r="E8" s="30" t="s">
        <v>767</v>
      </c>
      <c r="F8" s="37">
        <f>G8+H8</f>
        <v>0</v>
      </c>
      <c r="G8" s="39">
        <v>0</v>
      </c>
      <c r="H8" s="39">
        <v>0</v>
      </c>
      <c r="I8" s="159"/>
      <c r="J8" s="4"/>
      <c r="K8" s="4"/>
    </row>
    <row r="9" spans="1:11" ht="12.75" customHeight="1">
      <c r="A9" s="131"/>
      <c r="B9" s="70"/>
      <c r="C9" s="132"/>
      <c r="D9" s="132"/>
      <c r="E9" s="133"/>
      <c r="F9" s="134"/>
      <c r="G9" s="160"/>
      <c r="H9" s="160"/>
      <c r="I9" s="159"/>
      <c r="J9" s="4"/>
      <c r="K9" s="4"/>
    </row>
    <row r="10" spans="1:11" ht="42" customHeight="1">
      <c r="A10" s="223" t="s">
        <v>798</v>
      </c>
      <c r="B10" s="223"/>
      <c r="C10" s="223"/>
      <c r="D10" s="223"/>
      <c r="E10" s="59" t="s">
        <v>167</v>
      </c>
      <c r="F10" s="60" t="s">
        <v>398</v>
      </c>
      <c r="G10" s="60" t="s">
        <v>399</v>
      </c>
      <c r="H10" s="60" t="s">
        <v>400</v>
      </c>
      <c r="I10" s="159"/>
      <c r="J10" s="4"/>
      <c r="K10" s="4"/>
    </row>
    <row r="11" spans="1:11" ht="13.5">
      <c r="A11" s="212" t="s">
        <v>901</v>
      </c>
      <c r="B11" s="212"/>
      <c r="C11" s="212"/>
      <c r="D11" s="212"/>
      <c r="E11" s="26" t="s">
        <v>168</v>
      </c>
      <c r="F11" s="36">
        <f>F12+F19</f>
        <v>36</v>
      </c>
      <c r="G11" s="36">
        <f>G12+G19</f>
        <v>12</v>
      </c>
      <c r="H11" s="36">
        <f>H12+H19</f>
        <v>24</v>
      </c>
      <c r="I11" s="159"/>
      <c r="J11" s="4"/>
      <c r="K11" s="4"/>
    </row>
    <row r="12" spans="1:11" ht="13.5">
      <c r="A12" s="206" t="s">
        <v>401</v>
      </c>
      <c r="B12" s="214" t="s">
        <v>402</v>
      </c>
      <c r="C12" s="214"/>
      <c r="D12" s="215"/>
      <c r="E12" s="42" t="s">
        <v>169</v>
      </c>
      <c r="F12" s="43">
        <f>F13+F14+F15+F16+F17+F18</f>
        <v>26</v>
      </c>
      <c r="G12" s="43">
        <f>G13+G14+G15+G16+G17+G18</f>
        <v>12</v>
      </c>
      <c r="H12" s="43">
        <f>H13+H14+H15+H16+H17+H18</f>
        <v>14</v>
      </c>
      <c r="I12" s="158" t="str">
        <f>IF(F12='1.8-2.1'!F8+'2.2-2.3'!F2+'2.4-2.5'!F2,IF(G12='1.8-2.1'!G8+'2.2-2.3'!G2+'2.4-2.5'!G2,IF(H12='1.8-2.1'!H8+'2.2-2.3'!H2+'2.4-2.5'!H2,"OK","Pārbaudi meiteņu skaitu 1.2, 2.1, 2.2, 2.4 tabulās"),"Pārbaudi zēnu skaitu 1.2, 2.1, 2.2, 2.4 tabulās"),"Pārbaudi personu skaitu 1.2, 2.1, 2.2, 2.4 tabulās")</f>
        <v>OK</v>
      </c>
      <c r="J12" s="4"/>
      <c r="K12" s="4"/>
    </row>
    <row r="13" spans="1:11" ht="13.5">
      <c r="A13" s="207"/>
      <c r="B13" s="218" t="s">
        <v>32</v>
      </c>
      <c r="C13" s="205" t="s">
        <v>403</v>
      </c>
      <c r="D13" s="205"/>
      <c r="E13" s="44" t="s">
        <v>409</v>
      </c>
      <c r="F13" s="43">
        <f aca="true" t="shared" si="0" ref="F13:F18">G13+H13</f>
        <v>0</v>
      </c>
      <c r="G13" s="45">
        <v>0</v>
      </c>
      <c r="H13" s="45">
        <v>0</v>
      </c>
      <c r="I13" s="158" t="str">
        <f>IF(F13='1.8-2.1'!F9+'2.2-2.3'!F3+'2.4-2.5'!F3,IF(G13='1.8-2.1'!G9+'2.2-2.3'!G3+'2.4-2.5'!G3,IF(H13='1.8-2.1'!H9+'2.2-2.3'!H3+'2.4-2.5'!H3,"OK","Pārbaudi meiteņu skaitu 1.2, 2.1, 2.2, 2.4 tabulās"),"Pārbaudi zēnu skaitu 1.2, 2.1, 2.2, 2.4 tabulās"),"Pārbaudi personu skaitu 1.2, 2.1, 2.2, 2.4 tabulās")</f>
        <v>OK</v>
      </c>
      <c r="J13" s="4"/>
      <c r="K13" s="4"/>
    </row>
    <row r="14" spans="1:11" ht="13.5">
      <c r="A14" s="207"/>
      <c r="B14" s="219"/>
      <c r="C14" s="205" t="s">
        <v>404</v>
      </c>
      <c r="D14" s="205"/>
      <c r="E14" s="44" t="s">
        <v>410</v>
      </c>
      <c r="F14" s="43">
        <f t="shared" si="0"/>
        <v>0</v>
      </c>
      <c r="G14" s="45">
        <v>0</v>
      </c>
      <c r="H14" s="45">
        <v>0</v>
      </c>
      <c r="I14" s="158" t="str">
        <f>IF(F14='1.8-2.1'!F18+'2.2-2.3'!F12+'2.4-2.5'!F12,IF(G14='1.8-2.1'!G18+'2.2-2.3'!G12+'2.4-2.5'!G12,IF(H14='1.8-2.1'!H18+'2.2-2.3'!H12+'2.4-2.5'!H12,"OK","Pārbaudi meiteņu skaitu 1.2, 2.1, 2.2, 2.4 tabulās"),"Pārbaudi zēnu skaitu 1.2, 2.1, 2.2, 2.4 tabulās"),"Pārbaudi personu skaitu 1.2, 2.1, 2.2, 2.4 tabulās")</f>
        <v>OK</v>
      </c>
      <c r="K14" s="4"/>
    </row>
    <row r="15" spans="1:11" ht="13.5">
      <c r="A15" s="207"/>
      <c r="B15" s="219"/>
      <c r="C15" s="205" t="s">
        <v>918</v>
      </c>
      <c r="D15" s="205"/>
      <c r="E15" s="44" t="s">
        <v>411</v>
      </c>
      <c r="F15" s="43">
        <f t="shared" si="0"/>
        <v>3</v>
      </c>
      <c r="G15" s="45">
        <v>1</v>
      </c>
      <c r="H15" s="45">
        <v>2</v>
      </c>
      <c r="I15" s="158" t="str">
        <f>IF(F15='1.8-2.1'!F27+'2.2-2.3'!F21+'2.4-2.5'!F21,IF(G15='1.8-2.1'!G27+'2.2-2.3'!G21+'2.4-2.5'!G21,IF(H15='1.8-2.1'!H27+'2.2-2.3'!H21+'2.4-2.5'!H21,"OK","Pārbaudi meiteņu skaitu 1.2, 2.1, 2.2, 2.4 tabulās"),"Pārbaudi zēnu skaitu 1.2, 2.1, 2.2, 2.4 tabulās"),"Pārbaudi personu skaitu 1.2, 2.1, 2.2, 2.4 tabulās")</f>
        <v>OK</v>
      </c>
      <c r="K15" s="4"/>
    </row>
    <row r="16" spans="1:11" ht="13.5">
      <c r="A16" s="207"/>
      <c r="B16" s="219"/>
      <c r="C16" s="205" t="s">
        <v>405</v>
      </c>
      <c r="D16" s="205"/>
      <c r="E16" s="44" t="s">
        <v>412</v>
      </c>
      <c r="F16" s="43">
        <f t="shared" si="0"/>
        <v>11</v>
      </c>
      <c r="G16" s="45">
        <v>6</v>
      </c>
      <c r="H16" s="45">
        <v>5</v>
      </c>
      <c r="I16" s="158" t="str">
        <f>IF(F16='1.8-2.1'!F36+'2.2-2.3'!F30+'2.4-2.5'!F30,IF(G16='1.8-2.1'!G36+'2.2-2.3'!G30+'2.4-2.5'!G30,IF(H16='1.8-2.1'!H36+'2.2-2.3'!H30+'2.4-2.5'!H30,"OK","Pārbaudi meiteņu skaitu 1.2, 2.1, 2.2, 2.4 tabulās"),"Pārbaudi zēnu skaitu 1.2, 2.1, 2.2, 2.4 tabulās"),"Pārbaudi personu skaitu 1.2, 2.1, 2.2, 2.4 tabulās")</f>
        <v>OK</v>
      </c>
      <c r="K16" s="4"/>
    </row>
    <row r="17" spans="1:11" ht="13.5">
      <c r="A17" s="207"/>
      <c r="B17" s="219"/>
      <c r="C17" s="205" t="s">
        <v>1033</v>
      </c>
      <c r="D17" s="205"/>
      <c r="E17" s="44" t="s">
        <v>413</v>
      </c>
      <c r="F17" s="43">
        <f t="shared" si="0"/>
        <v>11</v>
      </c>
      <c r="G17" s="45">
        <v>5</v>
      </c>
      <c r="H17" s="45">
        <v>6</v>
      </c>
      <c r="I17" s="158" t="str">
        <f>IF(F17='1.8-2.1'!F45+'2.2-2.3'!F39+'2.4-2.5'!F39,IF(G17='1.8-2.1'!G45+'2.2-2.3'!G39+'2.4-2.5'!G39,IF(H17='1.8-2.1'!H45+'2.2-2.3'!H39+'2.4-2.5'!H39,"OK","Pārbaudi meiteņu skaitu 1.2, 2.1, 2.2, 2.4 tabulās"),"Pārbaudi zēnu skaitu 1.2, 2.1, 2.2, 2.4 tabulās"),"Pārbaudi personu skaitu 1.2, 2.1, 2.2, 2.4 tabulās")</f>
        <v>OK</v>
      </c>
      <c r="K17" s="4"/>
    </row>
    <row r="18" spans="1:10" s="126" customFormat="1" ht="13.5">
      <c r="A18" s="207"/>
      <c r="B18" s="219"/>
      <c r="C18" s="205" t="s">
        <v>1034</v>
      </c>
      <c r="D18" s="205"/>
      <c r="E18" s="44" t="s">
        <v>414</v>
      </c>
      <c r="F18" s="43">
        <f t="shared" si="0"/>
        <v>1</v>
      </c>
      <c r="G18" s="45">
        <v>0</v>
      </c>
      <c r="H18" s="45">
        <v>1</v>
      </c>
      <c r="I18" s="158" t="str">
        <f>IF(F18='1.8-2.1'!F54+'2.2-2.3'!F48+'2.4-2.5'!F48,IF(G18='1.8-2.1'!G54+'2.2-2.3'!G48+'2.4-2.5'!G48,IF(H18='1.8-2.1'!H54+'2.2-2.3'!H48+'2.4-2.5'!H48,"OK","Pārbaudi meiteņu skaitu 1.2, 2.1, 2.2, 2.4 tabulās"),"Pārbaudi zēnu skaitu 1.2, 2.1, 2.2, 2.4 tabulās"),"Pārbaudi personu skaitu 1.2, 2.1, 2.2, 2.4 tabulās")</f>
        <v>OK</v>
      </c>
      <c r="J18" s="155"/>
    </row>
    <row r="19" spans="1:11" ht="13.5">
      <c r="A19" s="207"/>
      <c r="B19" s="214" t="s">
        <v>406</v>
      </c>
      <c r="C19" s="214"/>
      <c r="D19" s="215"/>
      <c r="E19" s="42" t="s">
        <v>170</v>
      </c>
      <c r="F19" s="43">
        <f>F20+F21+F22+F23+F24+F25</f>
        <v>10</v>
      </c>
      <c r="G19" s="43">
        <f>G20+G21+G22+G23+G24+G25</f>
        <v>0</v>
      </c>
      <c r="H19" s="43">
        <f>H20+H21+H22+H23+H24+H25</f>
        <v>10</v>
      </c>
      <c r="K19" s="4"/>
    </row>
    <row r="20" spans="1:9" ht="13.5" customHeight="1">
      <c r="A20" s="207"/>
      <c r="B20" s="209" t="s">
        <v>32</v>
      </c>
      <c r="C20" s="205" t="s">
        <v>407</v>
      </c>
      <c r="D20" s="205"/>
      <c r="E20" s="44" t="s">
        <v>415</v>
      </c>
      <c r="F20" s="43">
        <f aca="true" t="shared" si="1" ref="F20:F25">G20+H20</f>
        <v>1</v>
      </c>
      <c r="G20" s="45">
        <v>0</v>
      </c>
      <c r="H20" s="45">
        <v>1</v>
      </c>
      <c r="I20" s="161" t="str">
        <f>IF(F20='3.1'!F4+'3.2-3.3 '!F3+'3.4-3.5 '!F3,IF(G20='3.1'!G4+'3.2-3.3 '!G3+'3.4-3.5 '!G3,IF(H20='3.1'!H4+'3.2-3.3 '!H3+'3.4-3.5 '!H3,"OK","Pārbaudi meiteņu skaitu 1.2, 3.1, 3.2, 3.4 tabulās"),"Pārbaudi zēnu skaitu 1.2, 3.1, 3.2, 3.4 tabulās"),"Pārbaudi personu skaitu 1.2, 3.1, 3.2, 3.4 tabulās")</f>
        <v>OK</v>
      </c>
    </row>
    <row r="21" spans="1:9" ht="13.5">
      <c r="A21" s="207"/>
      <c r="B21" s="210"/>
      <c r="C21" s="205" t="s">
        <v>408</v>
      </c>
      <c r="D21" s="205"/>
      <c r="E21" s="44" t="s">
        <v>416</v>
      </c>
      <c r="F21" s="43">
        <f t="shared" si="1"/>
        <v>4</v>
      </c>
      <c r="G21" s="45">
        <v>0</v>
      </c>
      <c r="H21" s="45">
        <v>4</v>
      </c>
      <c r="I21" s="161" t="str">
        <f>IF(F21='3.1'!F14+'3.2-3.3 '!F13+'3.4-3.5 '!F13,IF(G21='3.1'!G14+'3.2-3.3 '!G13+'3.4-3.5 '!G13,IF(H21='3.1'!H14+'3.2-3.3 '!H13+'3.4-3.5 '!H13,"OK","Pārbaudi meiteņu skaitu 1.2, 3.1, 3.2, 3.4 tabulās"),"Pārbaudi zēnu skaitu 1.2, 3.1, 3.2, 3.4 tabulās"),"Pārbaudi personu skaitu 1.2, 3.1, 3.2, 3.4 tabulās")</f>
        <v>OK</v>
      </c>
    </row>
    <row r="22" spans="1:9" ht="13.5">
      <c r="A22" s="207"/>
      <c r="B22" s="210"/>
      <c r="C22" s="205" t="s">
        <v>435</v>
      </c>
      <c r="D22" s="205"/>
      <c r="E22" s="44" t="s">
        <v>417</v>
      </c>
      <c r="F22" s="43">
        <f t="shared" si="1"/>
        <v>4</v>
      </c>
      <c r="G22" s="45">
        <v>0</v>
      </c>
      <c r="H22" s="45">
        <v>4</v>
      </c>
      <c r="I22" s="161" t="str">
        <f>IF(F22='3.1'!F24+'3.2-3.3 '!F23+'3.4-3.5 '!F23,IF(G22='3.1'!G24+'3.2-3.3 '!G23+'3.4-3.5 '!G23,IF(H22='3.1'!H24+'3.2-3.3 '!H23+'3.4-3.5 '!H23,"OK","Pārbaudi meiteņu skaitu 1.2, 3.1, 3.2, 3.4 tabulās"),"Pārbaudi zēnu skaitu 1.2, 3.1, 3.2, 3.4 tabulās"),"Pārbaudi personu skaitu 1.2, 3.1, 3.2, 3.4 tabulās")</f>
        <v>OK</v>
      </c>
    </row>
    <row r="23" spans="1:11" s="151" customFormat="1" ht="13.5" customHeight="1">
      <c r="A23" s="207"/>
      <c r="B23" s="210"/>
      <c r="C23" s="205" t="s">
        <v>1031</v>
      </c>
      <c r="D23" s="205"/>
      <c r="E23" s="44" t="s">
        <v>418</v>
      </c>
      <c r="F23" s="154">
        <f t="shared" si="1"/>
        <v>0</v>
      </c>
      <c r="G23" s="45">
        <v>0</v>
      </c>
      <c r="H23" s="45">
        <v>0</v>
      </c>
      <c r="I23" s="162" t="str">
        <f>IF(F23='3.1'!F34+'3.2-3.3 '!F33+'3.4-3.5 '!F33,IF(G23='3.1'!G34+'3.2-3.3 '!G33+'3.4-3.5 '!G33,IF(H23='3.1'!H34+'3.2-3.3 '!H33+'3.4-3.5 '!H33,"OK","Pārbaudi meiteņu skaitu 1.2, 3.1, 3.2, 3.4 tabulās"),"Pārbaudi zēnu skaitu 1.2, 3.1, 3.2, 3.4 tabulās"),"Pārbaudi personu skaitu 1.2, 3.1, 3.2, 3.4 tabulās")</f>
        <v>OK</v>
      </c>
      <c r="J23" s="163"/>
      <c r="K23" s="163"/>
    </row>
    <row r="24" spans="1:11" s="151" customFormat="1" ht="13.5" customHeight="1">
      <c r="A24" s="207"/>
      <c r="B24" s="210"/>
      <c r="C24" s="205" t="s">
        <v>1032</v>
      </c>
      <c r="D24" s="205"/>
      <c r="E24" s="44" t="s">
        <v>765</v>
      </c>
      <c r="F24" s="154">
        <f>G24+H24</f>
        <v>1</v>
      </c>
      <c r="G24" s="45">
        <v>0</v>
      </c>
      <c r="H24" s="45">
        <v>1</v>
      </c>
      <c r="I24" s="162" t="str">
        <f>IF(F24='3.1'!F44+'3.2-3.3 '!F43+'3.4-3.5 '!F43,IF(G24='3.1'!G44+'3.2-3.3 '!G43+'3.4-3.5 '!G43,IF(H24='3.1'!H44+'3.2-3.3 '!H43+'3.4-3.5 '!H43,"OK","Pārbaudi meiteņu skaitu 1.2, 3.1, 3.2, 3.4 tabulās"),"Pārbaudi zēnu skaitu 1.2, 3.1, 3.2, 3.4 tabulās"),"Pārbaudi personu skaitu 1.2, 3.1, 3.2, 3.4 tabulās")</f>
        <v>OK</v>
      </c>
      <c r="J24" s="163"/>
      <c r="K24" s="163"/>
    </row>
    <row r="25" spans="1:9" ht="13.5">
      <c r="A25" s="208"/>
      <c r="B25" s="211"/>
      <c r="C25" s="216" t="s">
        <v>436</v>
      </c>
      <c r="D25" s="216"/>
      <c r="E25" s="44" t="s">
        <v>419</v>
      </c>
      <c r="F25" s="43">
        <f t="shared" si="1"/>
        <v>0</v>
      </c>
      <c r="G25" s="45">
        <v>0</v>
      </c>
      <c r="H25" s="45">
        <v>0</v>
      </c>
      <c r="I25" s="161" t="str">
        <f>IF(F25='3.1'!F54+'3.2-3.3 '!F53+'3.4-3.5 '!F53,IF(G25='3.1'!G54+'3.2-3.3 '!G53+'3.4-3.5 '!G53,IF(H25='3.1'!H54+'3.2-3.3 '!H53+'3.4-3.5 '!H53,"OK","Pārbaudi meiteņu skaitu 1.2, 3.1, 3.2, 3.4 tabulās"),"Pārbaudi zēnu skaitu 1.2, 3.1, 3.2, 3.4 tabulās"),"Pārbaudi personu skaitu 1.2, 3.1, 3.2, 3.4 tabulās")</f>
        <v>OK</v>
      </c>
    </row>
    <row r="26" spans="1:9" ht="13.5">
      <c r="A26" s="202" t="s">
        <v>904</v>
      </c>
      <c r="B26" s="203"/>
      <c r="C26" s="203"/>
      <c r="D26" s="204"/>
      <c r="E26" s="42" t="s">
        <v>905</v>
      </c>
      <c r="F26" s="43">
        <f>F28+F29+F30+F31+F32+F33+F27</f>
        <v>10</v>
      </c>
      <c r="G26" s="43">
        <f>G28+G29+G30+G31+G32+G33+G27</f>
        <v>10</v>
      </c>
      <c r="H26" s="43">
        <f>H28+H29+H30+H31+H32+H33+H27</f>
        <v>0</v>
      </c>
      <c r="I26" s="159"/>
    </row>
    <row r="27" spans="1:9" ht="13.5">
      <c r="A27" s="210" t="s">
        <v>30</v>
      </c>
      <c r="B27" s="205" t="s">
        <v>903</v>
      </c>
      <c r="C27" s="205"/>
      <c r="D27" s="205"/>
      <c r="E27" s="44" t="s">
        <v>906</v>
      </c>
      <c r="F27" s="43">
        <f>G27+H27</f>
        <v>0</v>
      </c>
      <c r="G27" s="45">
        <v>0</v>
      </c>
      <c r="H27" s="45">
        <v>0</v>
      </c>
      <c r="I27" s="159"/>
    </row>
    <row r="28" spans="1:9" ht="13.5">
      <c r="A28" s="210"/>
      <c r="B28" s="205" t="s">
        <v>407</v>
      </c>
      <c r="C28" s="205"/>
      <c r="D28" s="205"/>
      <c r="E28" s="44" t="s">
        <v>907</v>
      </c>
      <c r="F28" s="43">
        <f aca="true" t="shared" si="2" ref="F28:F33">G28+H28</f>
        <v>1</v>
      </c>
      <c r="G28" s="45">
        <v>1</v>
      </c>
      <c r="H28" s="45">
        <v>0</v>
      </c>
      <c r="I28" s="158"/>
    </row>
    <row r="29" spans="1:9" ht="13.5">
      <c r="A29" s="210"/>
      <c r="B29" s="205" t="s">
        <v>408</v>
      </c>
      <c r="C29" s="205"/>
      <c r="D29" s="205"/>
      <c r="E29" s="44" t="s">
        <v>908</v>
      </c>
      <c r="F29" s="43">
        <f t="shared" si="2"/>
        <v>4</v>
      </c>
      <c r="G29" s="45">
        <v>4</v>
      </c>
      <c r="H29" s="45">
        <v>0</v>
      </c>
      <c r="I29" s="159"/>
    </row>
    <row r="30" spans="1:9" ht="13.5">
      <c r="A30" s="210"/>
      <c r="B30" s="205" t="s">
        <v>435</v>
      </c>
      <c r="C30" s="205"/>
      <c r="D30" s="205"/>
      <c r="E30" s="44" t="s">
        <v>909</v>
      </c>
      <c r="F30" s="43">
        <f t="shared" si="2"/>
        <v>4</v>
      </c>
      <c r="G30" s="45">
        <v>4</v>
      </c>
      <c r="H30" s="45">
        <v>0</v>
      </c>
      <c r="I30" s="159"/>
    </row>
    <row r="31" spans="1:9" ht="13.5">
      <c r="A31" s="210"/>
      <c r="B31" s="205" t="s">
        <v>1031</v>
      </c>
      <c r="C31" s="205"/>
      <c r="D31" s="205"/>
      <c r="E31" s="44" t="s">
        <v>910</v>
      </c>
      <c r="F31" s="154">
        <f t="shared" si="2"/>
        <v>0</v>
      </c>
      <c r="G31" s="45">
        <v>0</v>
      </c>
      <c r="H31" s="45">
        <v>0</v>
      </c>
      <c r="I31" s="158"/>
    </row>
    <row r="32" spans="1:9" ht="13.5">
      <c r="A32" s="210"/>
      <c r="B32" s="205" t="s">
        <v>1032</v>
      </c>
      <c r="C32" s="205"/>
      <c r="D32" s="205"/>
      <c r="E32" s="44" t="s">
        <v>911</v>
      </c>
      <c r="F32" s="154">
        <f t="shared" si="2"/>
        <v>1</v>
      </c>
      <c r="G32" s="45">
        <v>1</v>
      </c>
      <c r="H32" s="45">
        <v>0</v>
      </c>
      <c r="I32" s="159"/>
    </row>
    <row r="33" spans="1:9" ht="13.5">
      <c r="A33" s="211"/>
      <c r="B33" s="205" t="s">
        <v>436</v>
      </c>
      <c r="C33" s="205"/>
      <c r="D33" s="205"/>
      <c r="E33" s="44" t="s">
        <v>912</v>
      </c>
      <c r="F33" s="43">
        <f t="shared" si="2"/>
        <v>0</v>
      </c>
      <c r="G33" s="45">
        <v>0</v>
      </c>
      <c r="H33" s="45">
        <v>0</v>
      </c>
      <c r="I33" s="159"/>
    </row>
    <row r="34" spans="1:9" ht="13.5">
      <c r="A34" s="135"/>
      <c r="B34" s="136"/>
      <c r="C34" s="137"/>
      <c r="D34" s="137"/>
      <c r="E34" s="138"/>
      <c r="F34" s="139"/>
      <c r="G34" s="164"/>
      <c r="H34" s="164"/>
      <c r="I34" s="159"/>
    </row>
    <row r="35" spans="1:11" ht="38.25">
      <c r="A35" s="213" t="s">
        <v>799</v>
      </c>
      <c r="B35" s="213"/>
      <c r="C35" s="213"/>
      <c r="D35" s="213"/>
      <c r="E35" s="59" t="s">
        <v>167</v>
      </c>
      <c r="F35" s="60" t="s">
        <v>443</v>
      </c>
      <c r="G35" s="60" t="s">
        <v>399</v>
      </c>
      <c r="H35" s="60" t="s">
        <v>400</v>
      </c>
      <c r="I35" s="4"/>
      <c r="J35" s="4"/>
      <c r="K35" s="4"/>
    </row>
    <row r="36" spans="1:11" ht="13.5">
      <c r="A36" s="140" t="s">
        <v>902</v>
      </c>
      <c r="B36" s="53"/>
      <c r="C36" s="53"/>
      <c r="D36" s="53"/>
      <c r="E36" s="62" t="s">
        <v>171</v>
      </c>
      <c r="F36" s="37">
        <f>F37+F38+F39+F40+F41</f>
        <v>46</v>
      </c>
      <c r="G36" s="37">
        <f>G37+G38+G39+G40+G41</f>
        <v>22</v>
      </c>
      <c r="H36" s="37">
        <f>H37+H38+H39+H40+H41</f>
        <v>24</v>
      </c>
      <c r="I36" s="4"/>
      <c r="J36" s="4"/>
      <c r="K36" s="4"/>
    </row>
    <row r="37" spans="1:11" ht="13.5">
      <c r="A37" s="220" t="s">
        <v>23</v>
      </c>
      <c r="B37" s="221" t="s">
        <v>24</v>
      </c>
      <c r="C37" s="221"/>
      <c r="D37" s="221"/>
      <c r="E37" s="30" t="s">
        <v>172</v>
      </c>
      <c r="F37" s="37">
        <f>G37+H37</f>
        <v>0</v>
      </c>
      <c r="G37" s="39">
        <v>0</v>
      </c>
      <c r="H37" s="39">
        <v>0</v>
      </c>
      <c r="I37" s="4"/>
      <c r="J37" s="4"/>
      <c r="K37" s="4"/>
    </row>
    <row r="38" spans="1:11" ht="13.5">
      <c r="A38" s="220"/>
      <c r="B38" s="222" t="s">
        <v>25</v>
      </c>
      <c r="C38" s="222"/>
      <c r="D38" s="222"/>
      <c r="E38" s="30" t="s">
        <v>173</v>
      </c>
      <c r="F38" s="37">
        <f>G38+H38</f>
        <v>0</v>
      </c>
      <c r="G38" s="39">
        <v>0</v>
      </c>
      <c r="H38" s="39">
        <v>0</v>
      </c>
      <c r="I38" s="4"/>
      <c r="J38" s="4"/>
      <c r="K38" s="4"/>
    </row>
    <row r="39" spans="1:8" s="141" customFormat="1" ht="13.5">
      <c r="A39" s="220"/>
      <c r="B39" s="222" t="s">
        <v>26</v>
      </c>
      <c r="C39" s="222"/>
      <c r="D39" s="222"/>
      <c r="E39" s="30" t="s">
        <v>174</v>
      </c>
      <c r="F39" s="37">
        <f>G39+H39</f>
        <v>0</v>
      </c>
      <c r="G39" s="39">
        <v>0</v>
      </c>
      <c r="H39" s="39">
        <v>0</v>
      </c>
    </row>
    <row r="40" spans="1:8" s="141" customFormat="1" ht="13.5">
      <c r="A40" s="220"/>
      <c r="B40" s="222" t="s">
        <v>27</v>
      </c>
      <c r="C40" s="222"/>
      <c r="D40" s="222"/>
      <c r="E40" s="30" t="s">
        <v>175</v>
      </c>
      <c r="F40" s="37">
        <f>G40+H40</f>
        <v>46</v>
      </c>
      <c r="G40" s="39">
        <v>22</v>
      </c>
      <c r="H40" s="39">
        <v>24</v>
      </c>
    </row>
    <row r="41" spans="1:8" s="141" customFormat="1" ht="13.5">
      <c r="A41" s="220"/>
      <c r="B41" s="222" t="s">
        <v>28</v>
      </c>
      <c r="C41" s="222"/>
      <c r="D41" s="222"/>
      <c r="E41" s="30" t="s">
        <v>176</v>
      </c>
      <c r="F41" s="37">
        <f>G41+H41</f>
        <v>0</v>
      </c>
      <c r="G41" s="39">
        <v>0</v>
      </c>
      <c r="H41" s="39">
        <v>0</v>
      </c>
    </row>
    <row r="42" spans="1:8" s="141" customFormat="1" ht="15.75">
      <c r="A42" s="142" t="s">
        <v>29</v>
      </c>
      <c r="B42" s="81"/>
      <c r="C42" s="81"/>
      <c r="D42" s="81"/>
      <c r="E42" s="81"/>
      <c r="F42" s="51"/>
      <c r="G42" s="51"/>
      <c r="H42" s="51"/>
    </row>
    <row r="43" spans="8:11" ht="12.75">
      <c r="H43" s="51"/>
      <c r="I43" s="4"/>
      <c r="J43" s="4"/>
      <c r="K43" s="4"/>
    </row>
    <row r="44" spans="1:11" ht="12.75">
      <c r="A44" s="155"/>
      <c r="B44" s="155"/>
      <c r="C44" s="4"/>
      <c r="D44" s="4"/>
      <c r="E44" s="4"/>
      <c r="I44" s="4"/>
      <c r="J44" s="4"/>
      <c r="K44" s="4"/>
    </row>
    <row r="45" spans="1:11" ht="12.75">
      <c r="A45" s="155"/>
      <c r="B45" s="155"/>
      <c r="C45" s="4"/>
      <c r="D45" s="4"/>
      <c r="E45" s="4"/>
      <c r="I45" s="4"/>
      <c r="J45" s="4"/>
      <c r="K45" s="4"/>
    </row>
    <row r="46" spans="1:11" ht="12.75">
      <c r="A46" s="155"/>
      <c r="B46" s="155"/>
      <c r="C46" s="4"/>
      <c r="D46" s="4"/>
      <c r="E46" s="4"/>
      <c r="I46" s="4"/>
      <c r="J46" s="4"/>
      <c r="K46" s="4"/>
    </row>
    <row r="47" spans="1:11" ht="12.75">
      <c r="A47" s="155"/>
      <c r="B47" s="155"/>
      <c r="C47" s="4"/>
      <c r="D47" s="4"/>
      <c r="E47" s="4"/>
      <c r="I47" s="4"/>
      <c r="J47" s="4"/>
      <c r="K47" s="4"/>
    </row>
    <row r="48" spans="1:11" ht="12.75">
      <c r="A48" s="155"/>
      <c r="B48" s="155"/>
      <c r="C48" s="141"/>
      <c r="D48" s="141"/>
      <c r="E48" s="141"/>
      <c r="F48" s="141"/>
      <c r="G48" s="141"/>
      <c r="H48" s="141"/>
      <c r="I48" s="4"/>
      <c r="J48" s="4"/>
      <c r="K48" s="4"/>
    </row>
    <row r="49" spans="1:11" ht="12.75">
      <c r="A49" s="155"/>
      <c r="B49" s="155"/>
      <c r="C49" s="141"/>
      <c r="D49" s="141"/>
      <c r="E49" s="141"/>
      <c r="F49" s="141"/>
      <c r="G49" s="141"/>
      <c r="H49" s="141"/>
      <c r="I49" s="4"/>
      <c r="J49" s="4"/>
      <c r="K49" s="4"/>
    </row>
    <row r="50" spans="1:11" ht="13.5" customHeight="1">
      <c r="A50" s="155"/>
      <c r="B50" s="155"/>
      <c r="C50" s="141"/>
      <c r="D50" s="141"/>
      <c r="E50" s="141"/>
      <c r="F50" s="141"/>
      <c r="G50" s="141"/>
      <c r="H50" s="141"/>
      <c r="I50" s="4"/>
      <c r="J50" s="4"/>
      <c r="K50" s="4"/>
    </row>
    <row r="51" spans="1:11" ht="12.75" customHeight="1">
      <c r="A51" s="155"/>
      <c r="B51" s="155"/>
      <c r="C51" s="141"/>
      <c r="D51" s="141"/>
      <c r="E51" s="141"/>
      <c r="F51" s="141"/>
      <c r="G51" s="141"/>
      <c r="H51" s="141"/>
      <c r="I51" s="4"/>
      <c r="J51" s="4"/>
      <c r="K51" s="4"/>
    </row>
    <row r="52" spans="1:11" ht="12.75">
      <c r="A52" s="155"/>
      <c r="B52" s="155"/>
      <c r="C52" s="4"/>
      <c r="D52" s="4"/>
      <c r="E52" s="4"/>
      <c r="I52" s="4"/>
      <c r="J52" s="4"/>
      <c r="K52" s="4"/>
    </row>
    <row r="53" spans="1:11" ht="12.75">
      <c r="A53" s="155"/>
      <c r="B53" s="155"/>
      <c r="C53" s="4"/>
      <c r="D53" s="4"/>
      <c r="E53" s="4"/>
      <c r="I53" s="4"/>
      <c r="J53" s="4"/>
      <c r="K53" s="4"/>
    </row>
    <row r="54" spans="1:11" ht="12.75">
      <c r="A54" s="155"/>
      <c r="B54" s="155"/>
      <c r="C54" s="4"/>
      <c r="D54" s="4"/>
      <c r="E54" s="4"/>
      <c r="I54" s="4"/>
      <c r="J54" s="4"/>
      <c r="K54" s="4"/>
    </row>
    <row r="55" spans="1:11" ht="23.25" customHeight="1">
      <c r="A55" s="155"/>
      <c r="B55" s="155"/>
      <c r="C55" s="4"/>
      <c r="D55" s="4"/>
      <c r="E55" s="4"/>
      <c r="I55" s="4"/>
      <c r="J55" s="4"/>
      <c r="K55" s="4"/>
    </row>
    <row r="56" spans="1:11" ht="12.75">
      <c r="A56" s="155"/>
      <c r="B56" s="155"/>
      <c r="C56" s="4"/>
      <c r="D56" s="4"/>
      <c r="E56" s="4"/>
      <c r="I56" s="4"/>
      <c r="J56" s="4"/>
      <c r="K56" s="4"/>
    </row>
    <row r="57" spans="1:11" ht="12.75">
      <c r="A57" s="155"/>
      <c r="B57" s="155"/>
      <c r="C57" s="4"/>
      <c r="D57" s="4"/>
      <c r="E57" s="4"/>
      <c r="I57" s="4"/>
      <c r="J57" s="4"/>
      <c r="K57" s="4"/>
    </row>
    <row r="58" spans="1:11" ht="33.75" customHeight="1">
      <c r="A58" s="155"/>
      <c r="B58" s="155"/>
      <c r="C58" s="4"/>
      <c r="D58" s="4"/>
      <c r="E58" s="4"/>
      <c r="I58" s="4"/>
      <c r="J58" s="4"/>
      <c r="K58" s="4"/>
    </row>
    <row r="59" spans="1:11" ht="12.75">
      <c r="A59" s="155"/>
      <c r="B59" s="155"/>
      <c r="C59" s="4"/>
      <c r="D59" s="4"/>
      <c r="E59" s="4"/>
      <c r="I59" s="4"/>
      <c r="J59" s="4"/>
      <c r="K59" s="4"/>
    </row>
    <row r="60" spans="1:11" ht="12.75">
      <c r="A60" s="155"/>
      <c r="B60" s="155"/>
      <c r="C60" s="4"/>
      <c r="D60" s="4"/>
      <c r="E60" s="4"/>
      <c r="I60" s="4"/>
      <c r="J60" s="4"/>
      <c r="K60" s="4"/>
    </row>
    <row r="61" spans="1:11" ht="12.75">
      <c r="A61" s="155"/>
      <c r="B61" s="155"/>
      <c r="C61" s="4"/>
      <c r="D61" s="4"/>
      <c r="E61" s="4"/>
      <c r="I61" s="4"/>
      <c r="J61" s="4"/>
      <c r="K61" s="4"/>
    </row>
    <row r="62" spans="1:11" ht="12.75">
      <c r="A62" s="155"/>
      <c r="B62" s="155"/>
      <c r="C62" s="4"/>
      <c r="D62" s="4"/>
      <c r="E62" s="4"/>
      <c r="I62" s="4"/>
      <c r="J62" s="4"/>
      <c r="K62" s="4"/>
    </row>
    <row r="63" spans="1:11" ht="12.75">
      <c r="A63" s="155"/>
      <c r="B63" s="155"/>
      <c r="C63" s="4"/>
      <c r="D63" s="4"/>
      <c r="E63" s="4"/>
      <c r="I63" s="4"/>
      <c r="J63" s="4"/>
      <c r="K63" s="4"/>
    </row>
    <row r="64" spans="1:11" ht="12.75">
      <c r="A64" s="155"/>
      <c r="B64" s="155"/>
      <c r="C64" s="4"/>
      <c r="D64" s="4"/>
      <c r="E64" s="4"/>
      <c r="I64" s="4"/>
      <c r="J64" s="4"/>
      <c r="K64" s="4"/>
    </row>
    <row r="65" spans="1:11" ht="12.75">
      <c r="A65" s="155"/>
      <c r="B65" s="155"/>
      <c r="C65" s="4"/>
      <c r="D65" s="4"/>
      <c r="E65" s="4"/>
      <c r="I65" s="4"/>
      <c r="J65" s="4"/>
      <c r="K65" s="4"/>
    </row>
    <row r="66" spans="1:11" ht="12.75">
      <c r="A66" s="155"/>
      <c r="B66" s="155"/>
      <c r="C66" s="4"/>
      <c r="D66" s="4"/>
      <c r="E66" s="4"/>
      <c r="I66" s="4"/>
      <c r="J66" s="4"/>
      <c r="K66" s="4"/>
    </row>
    <row r="67" spans="1:11" ht="12.75">
      <c r="A67" s="155"/>
      <c r="B67" s="155"/>
      <c r="C67" s="4"/>
      <c r="D67" s="4"/>
      <c r="E67" s="4"/>
      <c r="I67" s="4"/>
      <c r="J67" s="4"/>
      <c r="K67" s="4"/>
    </row>
    <row r="68" spans="1:11" ht="12.75">
      <c r="A68" s="155"/>
      <c r="B68" s="155"/>
      <c r="C68" s="4"/>
      <c r="D68" s="4"/>
      <c r="E68" s="4"/>
      <c r="I68" s="4"/>
      <c r="J68" s="4"/>
      <c r="K68" s="4"/>
    </row>
    <row r="69" spans="1:11" ht="12.75">
      <c r="A69" s="155"/>
      <c r="B69" s="155"/>
      <c r="C69" s="4"/>
      <c r="D69" s="4"/>
      <c r="E69" s="4"/>
      <c r="I69" s="4"/>
      <c r="J69" s="4"/>
      <c r="K69" s="4"/>
    </row>
    <row r="70" spans="1:11" ht="12.75">
      <c r="A70" s="155"/>
      <c r="B70" s="155"/>
      <c r="C70" s="4"/>
      <c r="D70" s="4"/>
      <c r="E70" s="4"/>
      <c r="I70" s="4"/>
      <c r="J70" s="4"/>
      <c r="K70" s="4"/>
    </row>
    <row r="71" spans="1:11" ht="12.75">
      <c r="A71" s="155"/>
      <c r="B71" s="155"/>
      <c r="C71" s="4"/>
      <c r="D71" s="4"/>
      <c r="E71" s="4"/>
      <c r="I71" s="4"/>
      <c r="J71" s="4"/>
      <c r="K71" s="4"/>
    </row>
    <row r="72" spans="1:11" ht="12.75">
      <c r="A72" s="155"/>
      <c r="B72" s="155"/>
      <c r="C72" s="4"/>
      <c r="D72" s="4"/>
      <c r="E72" s="4"/>
      <c r="I72" s="4"/>
      <c r="J72" s="4"/>
      <c r="K72" s="4"/>
    </row>
    <row r="73" spans="1:11" ht="12.75">
      <c r="A73" s="155"/>
      <c r="B73" s="155"/>
      <c r="C73" s="4"/>
      <c r="D73" s="4"/>
      <c r="E73" s="4"/>
      <c r="I73" s="4"/>
      <c r="J73" s="4"/>
      <c r="K73" s="4"/>
    </row>
    <row r="74" spans="1:11" ht="12.75">
      <c r="A74" s="155"/>
      <c r="B74" s="155"/>
      <c r="C74" s="4"/>
      <c r="D74" s="4"/>
      <c r="E74" s="4"/>
      <c r="I74" s="4"/>
      <c r="J74" s="4"/>
      <c r="K74" s="4"/>
    </row>
    <row r="75" spans="1:11" ht="12.75">
      <c r="A75" s="155"/>
      <c r="B75" s="155"/>
      <c r="C75" s="4"/>
      <c r="D75" s="4"/>
      <c r="E75" s="4"/>
      <c r="I75" s="4"/>
      <c r="J75" s="4"/>
      <c r="K75" s="4"/>
    </row>
    <row r="76" spans="1:11" ht="12.75">
      <c r="A76" s="155"/>
      <c r="B76" s="155"/>
      <c r="C76" s="4"/>
      <c r="D76" s="4"/>
      <c r="E76" s="4"/>
      <c r="I76" s="4"/>
      <c r="J76" s="4"/>
      <c r="K76" s="4"/>
    </row>
    <row r="77" spans="1:11" ht="12.75">
      <c r="A77" s="155"/>
      <c r="B77" s="155"/>
      <c r="C77" s="4"/>
      <c r="D77" s="4"/>
      <c r="E77" s="4"/>
      <c r="I77" s="4"/>
      <c r="J77" s="4"/>
      <c r="K77" s="4"/>
    </row>
    <row r="78" spans="1:11" ht="12.75">
      <c r="A78" s="155"/>
      <c r="B78" s="155"/>
      <c r="C78" s="4"/>
      <c r="D78" s="4"/>
      <c r="E78" s="4"/>
      <c r="I78" s="4"/>
      <c r="J78" s="4"/>
      <c r="K78" s="4"/>
    </row>
    <row r="79" spans="1:11" ht="12.75">
      <c r="A79" s="155"/>
      <c r="B79" s="155"/>
      <c r="C79" s="4"/>
      <c r="D79" s="4"/>
      <c r="E79" s="4"/>
      <c r="I79" s="4"/>
      <c r="J79" s="4"/>
      <c r="K79" s="4"/>
    </row>
    <row r="80" spans="1:11" ht="12.75">
      <c r="A80" s="155"/>
      <c r="B80" s="155"/>
      <c r="C80" s="4"/>
      <c r="D80" s="4"/>
      <c r="E80" s="4"/>
      <c r="I80" s="4"/>
      <c r="J80" s="4"/>
      <c r="K80" s="4"/>
    </row>
    <row r="81" spans="1:11" ht="12.75">
      <c r="A81" s="155"/>
      <c r="B81" s="155"/>
      <c r="C81" s="4"/>
      <c r="D81" s="4"/>
      <c r="E81" s="4"/>
      <c r="I81" s="4"/>
      <c r="J81" s="4"/>
      <c r="K81" s="4"/>
    </row>
    <row r="82" spans="1:11" ht="12.75">
      <c r="A82" s="155"/>
      <c r="B82" s="155"/>
      <c r="C82" s="4"/>
      <c r="D82" s="4"/>
      <c r="E82" s="4"/>
      <c r="I82" s="4"/>
      <c r="J82" s="4"/>
      <c r="K82" s="4"/>
    </row>
    <row r="83" spans="1:11" ht="12.75">
      <c r="A83" s="155"/>
      <c r="B83" s="155"/>
      <c r="C83" s="4"/>
      <c r="D83" s="4"/>
      <c r="E83" s="4"/>
      <c r="I83" s="4"/>
      <c r="J83" s="4"/>
      <c r="K83" s="4"/>
    </row>
    <row r="84" spans="1:11" ht="12.75">
      <c r="A84" s="155"/>
      <c r="B84" s="155"/>
      <c r="C84" s="4"/>
      <c r="D84" s="4"/>
      <c r="E84" s="4"/>
      <c r="I84" s="4"/>
      <c r="J84" s="4"/>
      <c r="K84" s="4"/>
    </row>
    <row r="85" spans="1:11" ht="26.25" customHeight="1">
      <c r="A85" s="155"/>
      <c r="B85" s="155"/>
      <c r="C85" s="4"/>
      <c r="D85" s="4"/>
      <c r="E85" s="4"/>
      <c r="I85" s="4"/>
      <c r="J85" s="4"/>
      <c r="K85" s="4"/>
    </row>
    <row r="86" spans="1:11" ht="12.75">
      <c r="A86" s="155"/>
      <c r="B86" s="155"/>
      <c r="C86" s="4"/>
      <c r="D86" s="4"/>
      <c r="E86" s="4"/>
      <c r="I86" s="4"/>
      <c r="J86" s="4"/>
      <c r="K86" s="4"/>
    </row>
    <row r="87" spans="1:11" ht="12.75">
      <c r="A87" s="155"/>
      <c r="B87" s="155"/>
      <c r="C87" s="4"/>
      <c r="D87" s="4"/>
      <c r="E87" s="4"/>
      <c r="I87" s="4"/>
      <c r="J87" s="4"/>
      <c r="K87" s="4"/>
    </row>
    <row r="88" spans="1:11" ht="12.75">
      <c r="A88" s="155"/>
      <c r="B88" s="155"/>
      <c r="C88" s="4"/>
      <c r="D88" s="4"/>
      <c r="E88" s="4"/>
      <c r="I88" s="4"/>
      <c r="J88" s="4"/>
      <c r="K88" s="4"/>
    </row>
    <row r="89" spans="1:11" ht="12.75">
      <c r="A89" s="155"/>
      <c r="B89" s="155"/>
      <c r="C89" s="4"/>
      <c r="D89" s="4"/>
      <c r="E89" s="4"/>
      <c r="I89" s="4"/>
      <c r="J89" s="4"/>
      <c r="K89" s="4"/>
    </row>
    <row r="90" spans="1:11" ht="12.75">
      <c r="A90" s="155"/>
      <c r="B90" s="155"/>
      <c r="C90" s="4"/>
      <c r="D90" s="4"/>
      <c r="E90" s="4"/>
      <c r="I90" s="4"/>
      <c r="J90" s="4"/>
      <c r="K90" s="4"/>
    </row>
    <row r="91" spans="1:11" ht="12.75">
      <c r="A91" s="155"/>
      <c r="B91" s="155"/>
      <c r="C91" s="4"/>
      <c r="D91" s="4"/>
      <c r="E91" s="4"/>
      <c r="I91" s="4"/>
      <c r="J91" s="4"/>
      <c r="K91" s="4"/>
    </row>
    <row r="92" spans="1:11" ht="12.75">
      <c r="A92" s="155"/>
      <c r="B92" s="155"/>
      <c r="C92" s="4"/>
      <c r="D92" s="4"/>
      <c r="E92" s="4"/>
      <c r="I92" s="4"/>
      <c r="J92" s="4"/>
      <c r="K92" s="4"/>
    </row>
    <row r="93" spans="1:11" ht="12.75">
      <c r="A93" s="155"/>
      <c r="B93" s="155"/>
      <c r="C93" s="4"/>
      <c r="D93" s="4"/>
      <c r="E93" s="4"/>
      <c r="I93" s="4"/>
      <c r="J93" s="4"/>
      <c r="K93" s="4"/>
    </row>
    <row r="94" spans="1:11" ht="12.75">
      <c r="A94" s="155"/>
      <c r="B94" s="155"/>
      <c r="C94" s="4"/>
      <c r="D94" s="4"/>
      <c r="E94" s="4"/>
      <c r="I94" s="4"/>
      <c r="J94" s="4"/>
      <c r="K94" s="4"/>
    </row>
    <row r="95" spans="1:11" ht="12.75">
      <c r="A95" s="155"/>
      <c r="B95" s="155"/>
      <c r="C95" s="4"/>
      <c r="D95" s="4"/>
      <c r="E95" s="4"/>
      <c r="I95" s="4"/>
      <c r="J95" s="4"/>
      <c r="K95" s="4"/>
    </row>
    <row r="96" spans="1:11" ht="12.75">
      <c r="A96" s="155"/>
      <c r="B96" s="155"/>
      <c r="C96" s="4"/>
      <c r="D96" s="4"/>
      <c r="E96" s="4"/>
      <c r="I96" s="4"/>
      <c r="J96" s="4"/>
      <c r="K96" s="4"/>
    </row>
    <row r="97" spans="1:11" ht="12.75">
      <c r="A97" s="155"/>
      <c r="B97" s="155"/>
      <c r="C97" s="4"/>
      <c r="D97" s="4"/>
      <c r="E97" s="4"/>
      <c r="I97" s="4"/>
      <c r="J97" s="4"/>
      <c r="K97" s="4"/>
    </row>
    <row r="98" spans="1:11" ht="12.75">
      <c r="A98" s="155"/>
      <c r="B98" s="155"/>
      <c r="C98" s="4"/>
      <c r="D98" s="4"/>
      <c r="E98" s="4"/>
      <c r="I98" s="4"/>
      <c r="J98" s="4"/>
      <c r="K98" s="4"/>
    </row>
    <row r="99" spans="1:11" ht="12.75">
      <c r="A99" s="155"/>
      <c r="B99" s="155"/>
      <c r="C99" s="4"/>
      <c r="D99" s="4"/>
      <c r="E99" s="4"/>
      <c r="I99" s="4"/>
      <c r="J99" s="4"/>
      <c r="K99" s="4"/>
    </row>
    <row r="100" spans="1:11" ht="12.75">
      <c r="A100" s="155"/>
      <c r="B100" s="155"/>
      <c r="C100" s="4"/>
      <c r="D100" s="4"/>
      <c r="E100" s="4"/>
      <c r="I100" s="4"/>
      <c r="J100" s="4"/>
      <c r="K100" s="4"/>
    </row>
    <row r="101" spans="1:11" ht="12.75">
      <c r="A101" s="155"/>
      <c r="B101" s="155"/>
      <c r="C101" s="4"/>
      <c r="D101" s="4"/>
      <c r="E101" s="4"/>
      <c r="I101" s="4"/>
      <c r="J101" s="4"/>
      <c r="K101" s="4"/>
    </row>
    <row r="102" spans="1:11" ht="12.75">
      <c r="A102" s="155"/>
      <c r="B102" s="155"/>
      <c r="C102" s="4"/>
      <c r="D102" s="4"/>
      <c r="E102" s="4"/>
      <c r="I102" s="4"/>
      <c r="J102" s="4"/>
      <c r="K102" s="4"/>
    </row>
    <row r="103" spans="1:11" ht="12.75">
      <c r="A103" s="155"/>
      <c r="B103" s="155"/>
      <c r="C103" s="4"/>
      <c r="D103" s="4"/>
      <c r="E103" s="4"/>
      <c r="I103" s="4"/>
      <c r="J103" s="4"/>
      <c r="K103" s="4"/>
    </row>
    <row r="104" spans="1:11" ht="12.75">
      <c r="A104" s="155"/>
      <c r="B104" s="155"/>
      <c r="C104" s="4"/>
      <c r="D104" s="4"/>
      <c r="E104" s="4"/>
      <c r="I104" s="4"/>
      <c r="J104" s="4"/>
      <c r="K104" s="4"/>
    </row>
    <row r="105" spans="1:11" ht="12.75">
      <c r="A105" s="155"/>
      <c r="B105" s="155"/>
      <c r="C105" s="4"/>
      <c r="D105" s="4"/>
      <c r="E105" s="4"/>
      <c r="I105" s="4"/>
      <c r="J105" s="4"/>
      <c r="K105" s="4"/>
    </row>
    <row r="106" spans="1:11" ht="12.75">
      <c r="A106" s="155"/>
      <c r="B106" s="155"/>
      <c r="C106" s="4"/>
      <c r="D106" s="4"/>
      <c r="E106" s="4"/>
      <c r="I106" s="4"/>
      <c r="J106" s="4"/>
      <c r="K106" s="4"/>
    </row>
    <row r="107" spans="1:11" ht="12.75">
      <c r="A107" s="155"/>
      <c r="B107" s="155"/>
      <c r="C107" s="4"/>
      <c r="D107" s="4"/>
      <c r="E107" s="4"/>
      <c r="I107" s="4"/>
      <c r="J107" s="4"/>
      <c r="K107" s="4"/>
    </row>
    <row r="108" spans="1:11" ht="12.75">
      <c r="A108" s="155"/>
      <c r="B108" s="155"/>
      <c r="C108" s="4"/>
      <c r="D108" s="4"/>
      <c r="E108" s="4"/>
      <c r="I108" s="4"/>
      <c r="J108" s="4"/>
      <c r="K108" s="4"/>
    </row>
    <row r="109" spans="1:11" ht="12.75">
      <c r="A109" s="155"/>
      <c r="B109" s="155"/>
      <c r="C109" s="4"/>
      <c r="D109" s="4"/>
      <c r="E109" s="4"/>
      <c r="I109" s="4"/>
      <c r="J109" s="4"/>
      <c r="K109" s="4"/>
    </row>
    <row r="110" spans="1:11" ht="12.75">
      <c r="A110" s="155"/>
      <c r="B110" s="155"/>
      <c r="C110" s="4"/>
      <c r="D110" s="4"/>
      <c r="E110" s="4"/>
      <c r="I110" s="4"/>
      <c r="J110" s="4"/>
      <c r="K110" s="4"/>
    </row>
    <row r="111" spans="1:11" ht="12.75">
      <c r="A111" s="155"/>
      <c r="B111" s="155"/>
      <c r="C111" s="4"/>
      <c r="D111" s="4"/>
      <c r="E111" s="4"/>
      <c r="I111" s="4"/>
      <c r="J111" s="4"/>
      <c r="K111" s="4"/>
    </row>
    <row r="112" spans="1:11" ht="12.75">
      <c r="A112" s="155"/>
      <c r="B112" s="155"/>
      <c r="C112" s="4"/>
      <c r="D112" s="4"/>
      <c r="E112" s="4"/>
      <c r="I112" s="4"/>
      <c r="J112" s="4"/>
      <c r="K112" s="4"/>
    </row>
    <row r="113" spans="1:11" ht="12.75">
      <c r="A113" s="155"/>
      <c r="B113" s="155"/>
      <c r="C113" s="4"/>
      <c r="D113" s="4"/>
      <c r="E113" s="4"/>
      <c r="I113" s="4"/>
      <c r="J113" s="4"/>
      <c r="K113" s="4"/>
    </row>
    <row r="114" spans="1:11" ht="12.75">
      <c r="A114" s="155"/>
      <c r="B114" s="155"/>
      <c r="C114" s="4"/>
      <c r="D114" s="4"/>
      <c r="E114" s="4"/>
      <c r="I114" s="4"/>
      <c r="J114" s="4"/>
      <c r="K114" s="4"/>
    </row>
    <row r="115" spans="1:11" ht="12.75">
      <c r="A115" s="155"/>
      <c r="B115" s="155"/>
      <c r="C115" s="4"/>
      <c r="D115" s="4"/>
      <c r="E115" s="4"/>
      <c r="I115" s="4"/>
      <c r="J115" s="4"/>
      <c r="K115" s="4"/>
    </row>
    <row r="116" spans="1:11" ht="13.5" customHeight="1">
      <c r="A116" s="155"/>
      <c r="B116" s="155"/>
      <c r="C116" s="4"/>
      <c r="D116" s="4"/>
      <c r="E116" s="4"/>
      <c r="I116" s="4"/>
      <c r="J116" s="4"/>
      <c r="K116" s="4"/>
    </row>
    <row r="117" spans="1:11" ht="12.75">
      <c r="A117" s="155"/>
      <c r="B117" s="155"/>
      <c r="C117" s="4"/>
      <c r="D117" s="4"/>
      <c r="E117" s="4"/>
      <c r="I117" s="4"/>
      <c r="J117" s="4"/>
      <c r="K117" s="4"/>
    </row>
    <row r="118" spans="1:11" ht="12.75">
      <c r="A118" s="155"/>
      <c r="B118" s="155"/>
      <c r="C118" s="4"/>
      <c r="D118" s="4"/>
      <c r="E118" s="4"/>
      <c r="I118" s="4"/>
      <c r="J118" s="4"/>
      <c r="K118" s="4"/>
    </row>
    <row r="119" spans="1:11" ht="12.75">
      <c r="A119" s="155"/>
      <c r="B119" s="155"/>
      <c r="C119" s="4"/>
      <c r="D119" s="4"/>
      <c r="E119" s="4"/>
      <c r="I119" s="4"/>
      <c r="J119" s="4"/>
      <c r="K119" s="4"/>
    </row>
    <row r="120" spans="1:11" ht="12.75">
      <c r="A120" s="155"/>
      <c r="B120" s="155"/>
      <c r="C120" s="4"/>
      <c r="D120" s="4"/>
      <c r="E120" s="4"/>
      <c r="I120" s="4"/>
      <c r="J120" s="4"/>
      <c r="K120" s="4"/>
    </row>
    <row r="121" spans="1:11" ht="13.5" customHeight="1">
      <c r="A121" s="155"/>
      <c r="B121" s="155"/>
      <c r="C121" s="4"/>
      <c r="D121" s="4"/>
      <c r="E121" s="4"/>
      <c r="I121" s="4"/>
      <c r="J121" s="4"/>
      <c r="K121" s="4"/>
    </row>
    <row r="122" spans="1:11" ht="12.75">
      <c r="A122" s="155"/>
      <c r="B122" s="155"/>
      <c r="C122" s="4"/>
      <c r="D122" s="4"/>
      <c r="E122" s="4"/>
      <c r="I122" s="4"/>
      <c r="J122" s="4"/>
      <c r="K122" s="4"/>
    </row>
    <row r="123" spans="1:11" ht="12.75">
      <c r="A123" s="155"/>
      <c r="B123" s="155"/>
      <c r="C123" s="4"/>
      <c r="D123" s="4"/>
      <c r="E123" s="4"/>
      <c r="I123" s="4"/>
      <c r="J123" s="4"/>
      <c r="K123" s="4"/>
    </row>
    <row r="124" spans="1:11" ht="409.5">
      <c r="A124" s="155"/>
      <c r="B124" s="155"/>
      <c r="C124" s="4"/>
      <c r="D124" s="4"/>
      <c r="E124" s="4"/>
      <c r="I124" s="4"/>
      <c r="J124" s="4"/>
      <c r="K124" s="4"/>
    </row>
    <row r="125" spans="1:11" ht="14.25" customHeight="1">
      <c r="A125" s="155"/>
      <c r="B125" s="155"/>
      <c r="C125" s="4"/>
      <c r="D125" s="4"/>
      <c r="E125" s="4"/>
      <c r="I125" s="4"/>
      <c r="J125" s="4"/>
      <c r="K125" s="4"/>
    </row>
    <row r="126" spans="1:11" ht="409.5">
      <c r="A126" s="155"/>
      <c r="B126" s="155"/>
      <c r="C126" s="4"/>
      <c r="D126" s="4"/>
      <c r="E126" s="4"/>
      <c r="I126" s="4"/>
      <c r="J126" s="4"/>
      <c r="K126" s="4"/>
    </row>
    <row r="127" spans="1:11" ht="409.5">
      <c r="A127" s="155"/>
      <c r="B127" s="155"/>
      <c r="C127" s="4"/>
      <c r="D127" s="4"/>
      <c r="E127" s="4"/>
      <c r="I127" s="4"/>
      <c r="J127" s="4"/>
      <c r="K127" s="4"/>
    </row>
    <row r="128" spans="1:11" ht="409.5">
      <c r="A128" s="155"/>
      <c r="B128" s="155"/>
      <c r="C128" s="4"/>
      <c r="D128" s="4"/>
      <c r="E128" s="4"/>
      <c r="I128" s="4"/>
      <c r="J128" s="4"/>
      <c r="K128" s="4"/>
    </row>
    <row r="129" spans="1:11" ht="14.25" customHeight="1">
      <c r="A129" s="155"/>
      <c r="B129" s="155"/>
      <c r="C129" s="4"/>
      <c r="D129" s="4"/>
      <c r="E129" s="4"/>
      <c r="I129" s="4"/>
      <c r="J129" s="4"/>
      <c r="K129" s="4"/>
    </row>
    <row r="130" spans="1:11" ht="409.5">
      <c r="A130" s="155"/>
      <c r="B130" s="155"/>
      <c r="C130" s="4"/>
      <c r="D130" s="4"/>
      <c r="E130" s="4"/>
      <c r="I130" s="4"/>
      <c r="J130" s="4"/>
      <c r="K130" s="4"/>
    </row>
    <row r="131" spans="1:11" ht="409.5">
      <c r="A131" s="155"/>
      <c r="B131" s="155"/>
      <c r="C131" s="4"/>
      <c r="D131" s="4"/>
      <c r="E131" s="4"/>
      <c r="I131" s="4"/>
      <c r="J131" s="4"/>
      <c r="K131" s="4"/>
    </row>
    <row r="132" spans="1:11" ht="409.5">
      <c r="A132" s="155"/>
      <c r="B132" s="155"/>
      <c r="C132" s="4"/>
      <c r="D132" s="4"/>
      <c r="E132" s="4"/>
      <c r="I132" s="4"/>
      <c r="J132" s="4"/>
      <c r="K132" s="4"/>
    </row>
    <row r="133" spans="1:11" ht="409.5">
      <c r="A133" s="155"/>
      <c r="B133" s="155"/>
      <c r="C133" s="4"/>
      <c r="D133" s="4"/>
      <c r="E133" s="4"/>
      <c r="I133" s="4"/>
      <c r="J133" s="4"/>
      <c r="K133" s="4"/>
    </row>
    <row r="134" spans="1:11" ht="26.25" customHeight="1">
      <c r="A134" s="155"/>
      <c r="B134" s="155"/>
      <c r="C134" s="4"/>
      <c r="D134" s="4"/>
      <c r="E134" s="4"/>
      <c r="I134" s="4"/>
      <c r="J134" s="4"/>
      <c r="K134" s="4"/>
    </row>
    <row r="135" spans="1:11" ht="409.5">
      <c r="A135" s="155"/>
      <c r="B135" s="155"/>
      <c r="C135" s="4"/>
      <c r="D135" s="4"/>
      <c r="E135" s="4"/>
      <c r="I135" s="4"/>
      <c r="J135" s="4"/>
      <c r="K135" s="4"/>
    </row>
    <row r="136" spans="1:11" ht="409.5">
      <c r="A136" s="155"/>
      <c r="B136" s="155"/>
      <c r="C136" s="4"/>
      <c r="D136" s="4"/>
      <c r="E136" s="4"/>
      <c r="I136" s="4"/>
      <c r="J136" s="4"/>
      <c r="K136" s="4"/>
    </row>
    <row r="137" spans="1:11" ht="409.5">
      <c r="A137" s="155"/>
      <c r="B137" s="155"/>
      <c r="C137" s="4"/>
      <c r="D137" s="4"/>
      <c r="E137" s="4"/>
      <c r="I137" s="4"/>
      <c r="J137" s="4"/>
      <c r="K137" s="4"/>
    </row>
    <row r="138" spans="1:11" ht="409.5">
      <c r="A138" s="155"/>
      <c r="B138" s="155"/>
      <c r="C138" s="4"/>
      <c r="D138" s="4"/>
      <c r="E138" s="4"/>
      <c r="I138" s="4"/>
      <c r="J138" s="4"/>
      <c r="K138" s="4"/>
    </row>
    <row r="139" spans="1:11" ht="409.5">
      <c r="A139" s="155"/>
      <c r="B139" s="155"/>
      <c r="C139" s="4"/>
      <c r="D139" s="4"/>
      <c r="E139" s="4"/>
      <c r="I139" s="4"/>
      <c r="J139" s="4"/>
      <c r="K139" s="4"/>
    </row>
    <row r="140" spans="1:11" ht="409.5">
      <c r="A140" s="155"/>
      <c r="B140" s="155"/>
      <c r="C140" s="4"/>
      <c r="D140" s="4"/>
      <c r="E140" s="4"/>
      <c r="I140" s="4"/>
      <c r="J140" s="4"/>
      <c r="K140" s="4"/>
    </row>
    <row r="141" spans="1:11" ht="409.5">
      <c r="A141" s="155"/>
      <c r="B141" s="155"/>
      <c r="C141" s="4"/>
      <c r="D141" s="4"/>
      <c r="E141" s="4"/>
      <c r="I141" s="4"/>
      <c r="J141" s="4"/>
      <c r="K141" s="4"/>
    </row>
    <row r="142" spans="1:11" ht="409.5">
      <c r="A142" s="155"/>
      <c r="B142" s="155"/>
      <c r="C142" s="4"/>
      <c r="D142" s="4"/>
      <c r="E142" s="4"/>
      <c r="I142" s="4"/>
      <c r="J142" s="4"/>
      <c r="K142" s="4"/>
    </row>
    <row r="143" spans="1:11" ht="409.5">
      <c r="A143" s="155"/>
      <c r="B143" s="155"/>
      <c r="C143" s="4"/>
      <c r="D143" s="4"/>
      <c r="E143" s="4"/>
      <c r="I143" s="4"/>
      <c r="J143" s="4"/>
      <c r="K143" s="4"/>
    </row>
    <row r="144" spans="2:11" ht="409.5">
      <c r="B144" s="4"/>
      <c r="C144" s="4"/>
      <c r="D144" s="4"/>
      <c r="E144" s="4"/>
      <c r="I144" s="4"/>
      <c r="J144" s="4"/>
      <c r="K144" s="4"/>
    </row>
    <row r="145" s="4" customFormat="1" ht="409.5"/>
    <row r="146" s="4" customFormat="1" ht="409.5"/>
    <row r="147" s="4" customFormat="1" ht="409.5"/>
    <row r="148" s="4" customFormat="1" ht="409.5"/>
    <row r="149" s="4" customFormat="1" ht="409.5"/>
    <row r="150" s="4" customFormat="1" ht="409.5"/>
    <row r="151" s="4" customFormat="1" ht="409.5"/>
    <row r="152" s="4" customFormat="1" ht="409.5"/>
    <row r="153" s="4" customFormat="1" ht="409.5"/>
    <row r="154" s="4" customFormat="1" ht="409.5"/>
    <row r="155" s="4" customFormat="1" ht="409.5"/>
    <row r="156" s="4" customFormat="1" ht="409.5"/>
    <row r="157" s="4" customFormat="1" ht="409.5"/>
    <row r="158" s="4" customFormat="1" ht="409.5"/>
    <row r="159" s="4" customFormat="1" ht="409.5"/>
    <row r="160" s="4" customFormat="1" ht="409.5"/>
    <row r="161" spans="2:5" ht="409.5">
      <c r="B161" s="4"/>
      <c r="C161" s="4"/>
      <c r="D161" s="4"/>
      <c r="E161" s="4"/>
    </row>
    <row r="162" spans="2:5" ht="409.5">
      <c r="B162" s="4"/>
      <c r="C162" s="4"/>
      <c r="D162" s="4"/>
      <c r="E162" s="4"/>
    </row>
    <row r="163" spans="2:5" ht="409.5">
      <c r="B163" s="4"/>
      <c r="C163" s="4"/>
      <c r="D163" s="4"/>
      <c r="E163" s="4"/>
    </row>
    <row r="164" spans="2:5" ht="409.5">
      <c r="B164" s="4"/>
      <c r="C164" s="4"/>
      <c r="D164" s="4"/>
      <c r="E164" s="4"/>
    </row>
    <row r="165" spans="1:5" ht="409.5">
      <c r="A165" s="155"/>
      <c r="B165" s="155"/>
      <c r="C165" s="4"/>
      <c r="D165" s="4"/>
      <c r="E165" s="4"/>
    </row>
    <row r="166" spans="1:5" ht="409.5">
      <c r="A166" s="155"/>
      <c r="B166" s="155"/>
      <c r="C166" s="4"/>
      <c r="D166" s="4"/>
      <c r="E166" s="4"/>
    </row>
    <row r="167" spans="1:5" ht="409.5">
      <c r="A167" s="155"/>
      <c r="B167" s="155"/>
      <c r="C167" s="4"/>
      <c r="D167" s="4"/>
      <c r="E167" s="4"/>
    </row>
    <row r="168" spans="1:5" ht="409.5">
      <c r="A168" s="155"/>
      <c r="B168" s="155"/>
      <c r="C168" s="4"/>
      <c r="D168" s="4"/>
      <c r="E168" s="4"/>
    </row>
    <row r="169" spans="1:5" ht="409.5">
      <c r="A169" s="155"/>
      <c r="B169" s="155"/>
      <c r="C169" s="4"/>
      <c r="D169" s="4"/>
      <c r="E169" s="4"/>
    </row>
    <row r="170" spans="2:5" ht="409.5">
      <c r="B170" s="4"/>
      <c r="C170" s="4"/>
      <c r="D170" s="4"/>
      <c r="E170" s="4"/>
    </row>
    <row r="171" spans="2:5" ht="409.5">
      <c r="B171" s="4"/>
      <c r="C171" s="4"/>
      <c r="D171" s="4"/>
      <c r="E171" s="4"/>
    </row>
    <row r="172" spans="1:8" ht="409.5">
      <c r="A172" s="47"/>
      <c r="B172" s="4"/>
      <c r="C172" s="4"/>
      <c r="D172" s="4"/>
      <c r="E172" s="4"/>
      <c r="F172" s="155"/>
      <c r="G172" s="155"/>
      <c r="H172" s="155"/>
    </row>
    <row r="173" spans="1:8" ht="409.5">
      <c r="A173" s="47"/>
      <c r="B173" s="4"/>
      <c r="C173" s="4"/>
      <c r="D173" s="4"/>
      <c r="E173" s="4"/>
      <c r="F173" s="155"/>
      <c r="G173" s="155"/>
      <c r="H173" s="155"/>
    </row>
  </sheetData>
  <sheetProtection password="CE88" sheet="1"/>
  <mergeCells count="45">
    <mergeCell ref="A10:D10"/>
    <mergeCell ref="B5:D5"/>
    <mergeCell ref="A4:A5"/>
    <mergeCell ref="A1:H1"/>
    <mergeCell ref="A2:D2"/>
    <mergeCell ref="A3:D3"/>
    <mergeCell ref="B4:D4"/>
    <mergeCell ref="A6:A8"/>
    <mergeCell ref="B8:D8"/>
    <mergeCell ref="B7:D7"/>
    <mergeCell ref="B6:D6"/>
    <mergeCell ref="B13:B18"/>
    <mergeCell ref="B19:D19"/>
    <mergeCell ref="A37:A41"/>
    <mergeCell ref="B37:D37"/>
    <mergeCell ref="B38:D38"/>
    <mergeCell ref="B39:D39"/>
    <mergeCell ref="B40:D40"/>
    <mergeCell ref="B41:D41"/>
    <mergeCell ref="C24:D24"/>
    <mergeCell ref="A11:D11"/>
    <mergeCell ref="A35:D35"/>
    <mergeCell ref="B12:D12"/>
    <mergeCell ref="C17:D17"/>
    <mergeCell ref="A27:A33"/>
    <mergeCell ref="C25:D25"/>
    <mergeCell ref="C15:D15"/>
    <mergeCell ref="C14:D14"/>
    <mergeCell ref="C13:D13"/>
    <mergeCell ref="C21:D21"/>
    <mergeCell ref="C20:D20"/>
    <mergeCell ref="C18:D18"/>
    <mergeCell ref="C16:D16"/>
    <mergeCell ref="A12:A25"/>
    <mergeCell ref="B20:B25"/>
    <mergeCell ref="C23:D23"/>
    <mergeCell ref="C22:D22"/>
    <mergeCell ref="A26:D26"/>
    <mergeCell ref="B28:D28"/>
    <mergeCell ref="B27:D27"/>
    <mergeCell ref="B33:D33"/>
    <mergeCell ref="B32:D32"/>
    <mergeCell ref="B30:D30"/>
    <mergeCell ref="B29:D29"/>
    <mergeCell ref="B31:D31"/>
  </mergeCells>
  <printOptions horizontalCentered="1"/>
  <pageMargins left="0.25" right="0.19027777777777777" top="0.12986111111111112" bottom="0" header="0.5118055555555555" footer="0"/>
  <pageSetup horizontalDpi="600" verticalDpi="600" orientation="portrait" paperSize="9" scale="78" r:id="rId1"/>
  <headerFooter alignWithMargins="0">
    <oddFooter>&amp;R2</oddFooter>
  </headerFooter>
  <colBreaks count="1" manualBreakCount="1">
    <brk id="8" max="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61">
      <selection activeCell="H64" sqref="H64"/>
    </sheetView>
  </sheetViews>
  <sheetFormatPr defaultColWidth="9.140625" defaultRowHeight="12.75"/>
  <cols>
    <col min="1" max="3" width="9.140625" style="80" customWidth="1"/>
    <col min="4" max="4" width="37.7109375" style="80" customWidth="1"/>
    <col min="5" max="16384" width="9.140625" style="80" customWidth="1"/>
  </cols>
  <sheetData>
    <row r="1" ht="12.75">
      <c r="A1" s="166" t="s">
        <v>800</v>
      </c>
    </row>
    <row r="2" spans="1:8" ht="25.5">
      <c r="A2" s="223" t="s">
        <v>801</v>
      </c>
      <c r="B2" s="223"/>
      <c r="C2" s="223"/>
      <c r="D2" s="223"/>
      <c r="E2" s="59" t="s">
        <v>167</v>
      </c>
      <c r="F2" s="60" t="s">
        <v>16</v>
      </c>
      <c r="G2" s="143" t="s">
        <v>21</v>
      </c>
      <c r="H2" s="143" t="s">
        <v>22</v>
      </c>
    </row>
    <row r="3" spans="1:8" ht="13.5">
      <c r="A3" s="212" t="s">
        <v>802</v>
      </c>
      <c r="B3" s="212"/>
      <c r="C3" s="212"/>
      <c r="D3" s="212"/>
      <c r="E3" s="26" t="s">
        <v>177</v>
      </c>
      <c r="F3" s="36">
        <f>F4+F7+F10+F13+F16</f>
        <v>26</v>
      </c>
      <c r="G3" s="36">
        <f>G4+G7+G10+G13+G16</f>
        <v>12</v>
      </c>
      <c r="H3" s="36">
        <f>H4+H7+H10+H13+H16</f>
        <v>14</v>
      </c>
    </row>
    <row r="4" spans="1:10" ht="13.5">
      <c r="A4" s="220" t="s">
        <v>30</v>
      </c>
      <c r="B4" s="205" t="s">
        <v>31</v>
      </c>
      <c r="C4" s="205"/>
      <c r="D4" s="205"/>
      <c r="E4" s="30" t="s">
        <v>178</v>
      </c>
      <c r="F4" s="37">
        <f>F5+F6</f>
        <v>20</v>
      </c>
      <c r="G4" s="37">
        <f>G5+G6</f>
        <v>10</v>
      </c>
      <c r="H4" s="37">
        <f>H5+H6</f>
        <v>10</v>
      </c>
      <c r="J4" s="80" t="str">
        <f>IF(F4='1.8-2.1'!F10+'1.8-2.1'!F19+'1.8-2.1'!F28+'1.8-2.1'!F37+'1.8-2.1'!F46+'1.8-2.1'!F55+'2.2-2.3'!F4+'2.2-2.3'!F13+'2.2-2.3'!F22+'2.2-2.3'!F31+'2.2-2.3'!F40+'2.2-2.3'!F49+'2.4-2.5'!F4+'2.4-2.5'!F13+'2.4-2.5'!F22+'2.4-2.5'!F31+'2.4-2.5'!F40+'2.4-2.5'!F49,IF('1.4'!G4='2.4-2.5'!G49+'2.4-2.5'!G40+'2.4-2.5'!G31+'2.4-2.5'!G22+'2.4-2.5'!G13+'2.4-2.5'!G4+'2.2-2.3'!G49+'2.2-2.3'!G40+'2.2-2.3'!G31+'2.2-2.3'!G22+'2.2-2.3'!G13+'2.2-2.3'!G4+'1.8-2.1'!G55+'1.8-2.1'!G46+'1.8-2.1'!G37+'1.8-2.1'!G28+'1.8-2.1'!G19+'1.8-2.1'!G10,IF('1.4'!H4='1.8-2.1'!H10+'1.8-2.1'!H19+'1.8-2.1'!H28+'1.8-2.1'!H37+'1.8-2.1'!H46+'1.8-2.1'!H55+'2.2-2.3'!H4+'2.2-2.3'!H13+'2.2-2.3'!H22+'2.2-2.3'!H31+'2.2-2.3'!H40+'2.2-2.3'!H49+'2.4-2.5'!H4+'2.4-2.5'!H13+'2.4-2.5'!H22+'2.4-2.5'!H31+'2.4-2.5'!H40+'2.4-2.5'!H49,"OK","Pārbaudi meiteņu skaitu tabulās 1.4.1, 2.1, 2.2, 2.4"),"Pārbaudi zēnu skaitu tabulās 1.4.1, 2.1, 2.2, 2.4"),"Pārbaudi bērnu kopskaitu tabulās 1.4.1, 2.1, 2.2, 2.4")</f>
        <v>OK</v>
      </c>
    </row>
    <row r="5" spans="1:8" ht="13.5">
      <c r="A5" s="220"/>
      <c r="B5" s="232" t="s">
        <v>32</v>
      </c>
      <c r="C5" s="217" t="s">
        <v>33</v>
      </c>
      <c r="D5" s="217"/>
      <c r="E5" s="28" t="s">
        <v>179</v>
      </c>
      <c r="F5" s="37">
        <f>G5+H5</f>
        <v>19</v>
      </c>
      <c r="G5" s="39">
        <v>10</v>
      </c>
      <c r="H5" s="39">
        <v>9</v>
      </c>
    </row>
    <row r="6" spans="1:8" ht="13.5">
      <c r="A6" s="220"/>
      <c r="B6" s="232"/>
      <c r="C6" s="205" t="s">
        <v>34</v>
      </c>
      <c r="D6" s="205"/>
      <c r="E6" s="28" t="s">
        <v>180</v>
      </c>
      <c r="F6" s="37">
        <f>G6+H6</f>
        <v>1</v>
      </c>
      <c r="G6" s="39">
        <v>0</v>
      </c>
      <c r="H6" s="39">
        <v>1</v>
      </c>
    </row>
    <row r="7" spans="1:10" ht="13.5">
      <c r="A7" s="220"/>
      <c r="B7" s="205" t="s">
        <v>35</v>
      </c>
      <c r="C7" s="205"/>
      <c r="D7" s="205"/>
      <c r="E7" s="30" t="s">
        <v>181</v>
      </c>
      <c r="F7" s="37">
        <f>F8+F9</f>
        <v>6</v>
      </c>
      <c r="G7" s="37">
        <f>G8+G9</f>
        <v>2</v>
      </c>
      <c r="H7" s="37">
        <f>H8+H9</f>
        <v>4</v>
      </c>
      <c r="J7" s="80" t="str">
        <f>IF(F7='1.8-2.1'!F11+'1.8-2.1'!F20+'1.8-2.1'!F29+'1.8-2.1'!F38+'1.8-2.1'!F47+'1.8-2.1'!F56+'2.2-2.3'!F5+'2.2-2.3'!F14+'2.2-2.3'!F23+'2.2-2.3'!F32+'2.2-2.3'!F41+'2.2-2.3'!F50+'2.4-2.5'!F5+'2.4-2.5'!F14+'2.4-2.5'!F23+'2.4-2.5'!F32+'2.4-2.5'!F41+'2.4-2.5'!F50,IF('1.4'!G7='2.4-2.5'!G50+'2.4-2.5'!G41+'2.4-2.5'!G32+'2.4-2.5'!G23+'2.4-2.5'!G14+'2.4-2.5'!G5+'2.2-2.3'!G50+'2.2-2.3'!G41+'2.2-2.3'!G32+'2.2-2.3'!G23+'2.2-2.3'!G14+'2.2-2.3'!G5+'1.8-2.1'!G56+'1.8-2.1'!G47+'1.8-2.1'!G38+'1.8-2.1'!G29+'1.8-2.1'!G20+'1.8-2.1'!G11,IF('1.4'!H7='1.8-2.1'!H11+'1.8-2.1'!H20+'1.8-2.1'!H29+'1.8-2.1'!H38+'1.8-2.1'!H47+'1.8-2.1'!H56+'2.2-2.3'!H5+'2.2-2.3'!H14+'2.2-2.3'!H23+'2.2-2.3'!H32+'2.2-2.3'!H41+'2.2-2.3'!H50+'2.4-2.5'!H5+'2.4-2.5'!H14+'2.4-2.5'!H23+'2.4-2.5'!H32+'2.4-2.5'!H41+'2.4-2.5'!H50,"OK","Pārbaudi meiteņu skaitu tabulās 1.4.1, 2.1, 2.2, 2.4"),"Pārbaudi zēnu skaitu tabulās 1.4.1, 2.1, 2.2, 2.4"),"Pārbaudi bērnu kopskaitu tabulās 1.4.1, 2.1, 2.2, 2.4")</f>
        <v>OK</v>
      </c>
    </row>
    <row r="8" spans="1:8" ht="13.5">
      <c r="A8" s="220"/>
      <c r="B8" s="232" t="s">
        <v>32</v>
      </c>
      <c r="C8" s="217" t="s">
        <v>33</v>
      </c>
      <c r="D8" s="217"/>
      <c r="E8" s="28" t="s">
        <v>182</v>
      </c>
      <c r="F8" s="37">
        <f>G8+H8</f>
        <v>6</v>
      </c>
      <c r="G8" s="39">
        <v>2</v>
      </c>
      <c r="H8" s="39">
        <v>4</v>
      </c>
    </row>
    <row r="9" spans="1:8" ht="13.5">
      <c r="A9" s="220"/>
      <c r="B9" s="232"/>
      <c r="C9" s="205" t="s">
        <v>34</v>
      </c>
      <c r="D9" s="205"/>
      <c r="E9" s="28" t="s">
        <v>183</v>
      </c>
      <c r="F9" s="37">
        <f>G9+H9</f>
        <v>0</v>
      </c>
      <c r="G9" s="39">
        <v>0</v>
      </c>
      <c r="H9" s="39">
        <v>0</v>
      </c>
    </row>
    <row r="10" spans="1:10" ht="13.5">
      <c r="A10" s="220"/>
      <c r="B10" s="205" t="s">
        <v>36</v>
      </c>
      <c r="C10" s="205"/>
      <c r="D10" s="205"/>
      <c r="E10" s="30" t="s">
        <v>184</v>
      </c>
      <c r="F10" s="37">
        <f>F11+F12</f>
        <v>0</v>
      </c>
      <c r="G10" s="37">
        <f>G11+G12</f>
        <v>0</v>
      </c>
      <c r="H10" s="37">
        <f>H11+H12</f>
        <v>0</v>
      </c>
      <c r="J10" s="80" t="str">
        <f>IF(F10='1.8-2.1'!F12+'1.8-2.1'!F21+'1.8-2.1'!F30+'1.8-2.1'!F39+'1.8-2.1'!F48+'1.8-2.1'!F57+'2.2-2.3'!F6+'2.2-2.3'!F15+'2.2-2.3'!F24+'2.2-2.3'!F33+'2.2-2.3'!F42+'2.2-2.3'!F51+'2.4-2.5'!F6+'2.4-2.5'!F15+'2.4-2.5'!F24+'2.4-2.5'!F33+'2.4-2.5'!F42+'2.4-2.5'!F51,IF('1.4'!G10='2.4-2.5'!G51+'2.4-2.5'!G42+'2.4-2.5'!G33+'2.4-2.5'!G24+'2.4-2.5'!G15+'2.4-2.5'!G6+'2.2-2.3'!G51+'2.2-2.3'!G42+'2.2-2.3'!G33+'2.2-2.3'!G24+'2.2-2.3'!G15+'2.2-2.3'!G6+'1.8-2.1'!G57+'1.8-2.1'!G48+'1.8-2.1'!G39+'1.8-2.1'!G30+'1.8-2.1'!G21+'1.8-2.1'!G12,IF('1.4'!H10='1.8-2.1'!H12+'1.8-2.1'!H21+'1.8-2.1'!H30+'1.8-2.1'!H39+'1.8-2.1'!H48+'1.8-2.1'!H57+'2.2-2.3'!H6+'2.2-2.3'!H15+'2.2-2.3'!H24+'2.2-2.3'!H33+'2.2-2.3'!H42+'2.2-2.3'!H51+'2.4-2.5'!H6+'2.4-2.5'!H15+'2.4-2.5'!H24+'2.4-2.5'!H33+'2.4-2.5'!H42+'2.4-2.5'!H51,"OK","Pārbaudi meiteņu skaitu tabulās 1.4.1, 2.1, 2.2, 2.4"),"Pārbaudi zēnu skaitu tabulās 1.4.1, 2.1, 2.2, 2.4"),"Pārbaudi bērnu kopskaitu tabulās 1.4.1, 2.1, 2.2, 2.4")</f>
        <v>OK</v>
      </c>
    </row>
    <row r="11" spans="1:8" ht="13.5">
      <c r="A11" s="220"/>
      <c r="B11" s="232" t="s">
        <v>32</v>
      </c>
      <c r="C11" s="217" t="s">
        <v>33</v>
      </c>
      <c r="D11" s="217"/>
      <c r="E11" s="28" t="s">
        <v>185</v>
      </c>
      <c r="F11" s="37">
        <f>G11+H11</f>
        <v>0</v>
      </c>
      <c r="G11" s="39">
        <v>0</v>
      </c>
      <c r="H11" s="39">
        <v>0</v>
      </c>
    </row>
    <row r="12" spans="1:8" ht="13.5">
      <c r="A12" s="220"/>
      <c r="B12" s="232"/>
      <c r="C12" s="205" t="s">
        <v>34</v>
      </c>
      <c r="D12" s="205"/>
      <c r="E12" s="28" t="s">
        <v>186</v>
      </c>
      <c r="F12" s="37">
        <f>G12+H12</f>
        <v>0</v>
      </c>
      <c r="G12" s="39">
        <v>0</v>
      </c>
      <c r="H12" s="39">
        <v>0</v>
      </c>
    </row>
    <row r="13" spans="1:10" ht="13.5">
      <c r="A13" s="220"/>
      <c r="B13" s="221" t="s">
        <v>147</v>
      </c>
      <c r="C13" s="221"/>
      <c r="D13" s="221"/>
      <c r="E13" s="30" t="s">
        <v>187</v>
      </c>
      <c r="F13" s="37">
        <f>F14+F15</f>
        <v>0</v>
      </c>
      <c r="G13" s="37">
        <f>G14+G15</f>
        <v>0</v>
      </c>
      <c r="H13" s="37">
        <f>H14+H15</f>
        <v>0</v>
      </c>
      <c r="J13" s="80" t="str">
        <f>IF(F13='1.8-2.1'!F13+'1.8-2.1'!F22+'1.8-2.1'!F31+'1.8-2.1'!F40+'1.8-2.1'!F49+'1.8-2.1'!F58+'2.2-2.3'!F7+'2.2-2.3'!F16+'2.2-2.3'!F25+'2.2-2.3'!F34+'2.2-2.3'!F43+'2.2-2.3'!F52+'2.4-2.5'!F7+'2.4-2.5'!F16+'2.4-2.5'!F25+'2.4-2.5'!F34+'2.4-2.5'!F43+'2.4-2.5'!F52,IF('1.4'!G13='2.4-2.5'!G52+'2.4-2.5'!G43+'2.4-2.5'!G34+'2.4-2.5'!G25+'2.4-2.5'!G16+'2.4-2.5'!G7+'2.2-2.3'!G52+'2.2-2.3'!G43+'2.2-2.3'!G34+'2.2-2.3'!G25+'2.2-2.3'!G16+'2.2-2.3'!G7+'1.8-2.1'!G58+'1.8-2.1'!G49+'1.8-2.1'!G40+'1.8-2.1'!G31+'1.8-2.1'!G22+'1.8-2.1'!G13,IF('1.4'!H13='1.8-2.1'!H13+'1.8-2.1'!H22+'1.8-2.1'!H31+'1.8-2.1'!H40+'1.8-2.1'!H49+'1.8-2.1'!H58+'2.2-2.3'!H7+'2.2-2.3'!H16+'2.2-2.3'!H25+'2.2-2.3'!H34+'2.2-2.3'!H43+'2.2-2.3'!H52+'2.4-2.5'!H7+'2.4-2.5'!H16+'2.4-2.5'!H25+'2.4-2.5'!H34+'2.4-2.5'!H43+'2.4-2.5'!H52,"OK","Pārbaudi meiteņu skaitu tabulās 1.4.1, 2.1, 2.2, 2.4"),"Pārbaudi zēnu skaitu tabulās 1.4.1, 2.1, 2.2, 2.4"),"Pārbaudi bērnu kopskaitu tabulās 1.4.1, 2.1, 2.2, 2.4")</f>
        <v>OK</v>
      </c>
    </row>
    <row r="14" spans="1:8" ht="13.5">
      <c r="A14" s="220"/>
      <c r="B14" s="232" t="s">
        <v>32</v>
      </c>
      <c r="C14" s="217" t="s">
        <v>33</v>
      </c>
      <c r="D14" s="217"/>
      <c r="E14" s="28" t="s">
        <v>188</v>
      </c>
      <c r="F14" s="37">
        <f>G14+H14</f>
        <v>0</v>
      </c>
      <c r="G14" s="39">
        <v>0</v>
      </c>
      <c r="H14" s="39">
        <v>0</v>
      </c>
    </row>
    <row r="15" spans="1:8" ht="13.5">
      <c r="A15" s="220"/>
      <c r="B15" s="232"/>
      <c r="C15" s="205" t="s">
        <v>34</v>
      </c>
      <c r="D15" s="205"/>
      <c r="E15" s="28" t="s">
        <v>189</v>
      </c>
      <c r="F15" s="37">
        <f>G15+H15</f>
        <v>0</v>
      </c>
      <c r="G15" s="39">
        <v>0</v>
      </c>
      <c r="H15" s="39">
        <v>0</v>
      </c>
    </row>
    <row r="16" spans="1:10" ht="13.5">
      <c r="A16" s="220"/>
      <c r="B16" s="221" t="s">
        <v>37</v>
      </c>
      <c r="C16" s="221"/>
      <c r="D16" s="221"/>
      <c r="E16" s="30" t="s">
        <v>190</v>
      </c>
      <c r="F16" s="37">
        <f>F17+F21</f>
        <v>0</v>
      </c>
      <c r="G16" s="37">
        <f>G17+G21</f>
        <v>0</v>
      </c>
      <c r="H16" s="37">
        <f>H17+H21</f>
        <v>0</v>
      </c>
      <c r="J16" s="80" t="str">
        <f>IF(F16='1.8-2.1'!F14+'1.8-2.1'!F23+'1.8-2.1'!F32+'1.8-2.1'!F41+'1.8-2.1'!F50+'1.8-2.1'!F59+'2.2-2.3'!F8+'2.2-2.3'!F17+'2.2-2.3'!F26+'2.2-2.3'!F35+'2.2-2.3'!F44+'2.2-2.3'!F53+'2.4-2.5'!F8+'2.4-2.5'!F17+'2.4-2.5'!F26+'2.4-2.5'!F35+'2.4-2.5'!F44+'2.4-2.5'!F53,IF('1.4'!G16='2.4-2.5'!G53+'2.4-2.5'!G44+'2.4-2.5'!G35+'2.4-2.5'!G26+'2.4-2.5'!G17+'2.4-2.5'!G8+'2.2-2.3'!G53+'2.2-2.3'!G44+'2.2-2.3'!G35+'2.2-2.3'!G26+'2.2-2.3'!G17+'2.2-2.3'!G8+'1.8-2.1'!G59+'1.8-2.1'!G50+'1.8-2.1'!G41+'1.8-2.1'!G32+'1.8-2.1'!G23+'1.8-2.1'!G14,IF('1.4'!H16='1.8-2.1'!H14+'1.8-2.1'!H23+'1.8-2.1'!H32+'1.8-2.1'!H41+'1.8-2.1'!H50+'1.8-2.1'!H59+'2.2-2.3'!H8+'2.2-2.3'!H17+'2.2-2.3'!H26+'2.2-2.3'!H35+'2.2-2.3'!H44+'2.2-2.3'!H53+'2.4-2.5'!H8+'2.4-2.5'!H17+'2.4-2.5'!H26+'2.4-2.5'!H35+'2.4-2.5'!H44+'2.4-2.5'!H53,"OK","Pārbaudi meiteņu skaitu tabulās 1.4.1, 2.1, 2.2, 2.4"),"Pārbaudi zēnu skaitu tabulās 1.4.1, 2.1, 2.2, 2.4"),"Pārbaudi bērnu kopskaitu tabulās 1.4.1, 2.1, 2.2, 2.4")</f>
        <v>OK</v>
      </c>
    </row>
    <row r="17" spans="1:8" ht="13.5">
      <c r="A17" s="220"/>
      <c r="B17" s="234" t="s">
        <v>32</v>
      </c>
      <c r="C17" s="240" t="s">
        <v>426</v>
      </c>
      <c r="D17" s="240"/>
      <c r="E17" s="28" t="s">
        <v>191</v>
      </c>
      <c r="F17" s="37">
        <f aca="true" t="shared" si="0" ref="F17:F24">G17+H17</f>
        <v>0</v>
      </c>
      <c r="G17" s="39">
        <v>0</v>
      </c>
      <c r="H17" s="39">
        <v>0</v>
      </c>
    </row>
    <row r="18" spans="1:10" ht="13.5">
      <c r="A18" s="220"/>
      <c r="B18" s="234"/>
      <c r="C18" s="234" t="s">
        <v>32</v>
      </c>
      <c r="D18" s="78" t="s">
        <v>159</v>
      </c>
      <c r="E18" s="28" t="s">
        <v>192</v>
      </c>
      <c r="F18" s="37">
        <f t="shared" si="0"/>
        <v>0</v>
      </c>
      <c r="G18" s="39">
        <v>0</v>
      </c>
      <c r="H18" s="39">
        <v>0</v>
      </c>
      <c r="J18" s="80" t="str">
        <f>IF(F18+F22='1.8-2.1'!F15+'1.8-2.1'!F24+'1.8-2.1'!F33+'1.8-2.1'!F42+'1.8-2.1'!F51+'1.8-2.1'!F60+'2.2-2.3'!F9+'2.2-2.3'!F18+'2.2-2.3'!F27+'2.2-2.3'!F36+'2.2-2.3'!F45+'2.2-2.3'!F54+'2.4-2.5'!F9+'2.4-2.5'!F18+'2.4-2.5'!F27+'2.4-2.5'!F36+'2.4-2.5'!F45+'2.4-2.5'!F54,IF('1.4'!G18+G22='2.4-2.5'!G54+'2.4-2.5'!G45+'2.4-2.5'!G36+'2.4-2.5'!G27+'2.4-2.5'!G18+'2.4-2.5'!G9+'2.2-2.3'!G54+'2.2-2.3'!G45+'2.2-2.3'!G36+'2.2-2.3'!G27+'2.2-2.3'!G18+'2.2-2.3'!G9+'1.8-2.1'!G60+'1.8-2.1'!G51+'1.8-2.1'!G42+'1.8-2.1'!G33+'1.8-2.1'!G24+'1.8-2.1'!G15,IF('1.4'!H18+H22='1.8-2.1'!H15+'1.8-2.1'!H24+'1.8-2.1'!H33+'1.8-2.1'!H42+'1.8-2.1'!H51+'1.8-2.1'!H60+'2.2-2.3'!H9+'2.2-2.3'!H18+'2.2-2.3'!H27+'2.2-2.3'!H36+'2.2-2.3'!H45+'2.2-2.3'!H54+'2.4-2.5'!H9+'2.4-2.5'!H18+'2.4-2.5'!H27+'2.4-2.5'!H36+'2.4-2.5'!H45+'2.4-2.5'!H54,"OK","Pārbaudi meiteņu skaitu tabulās 1.4.1, 2.1, 2.2, 2.4"),"Pārbaudi zēnu skaitu tabulās 1.4.1, 2.1, 2.2, 2.4"),"Pārbaudi bērnu kopskaitu tabulās 1.4.1, 2.1, 2.2, 2.4")</f>
        <v>OK</v>
      </c>
    </row>
    <row r="19" spans="1:10" ht="13.5">
      <c r="A19" s="220"/>
      <c r="B19" s="234"/>
      <c r="C19" s="234"/>
      <c r="D19" s="78" t="s">
        <v>160</v>
      </c>
      <c r="E19" s="28" t="s">
        <v>193</v>
      </c>
      <c r="F19" s="37">
        <f t="shared" si="0"/>
        <v>0</v>
      </c>
      <c r="G19" s="39">
        <v>0</v>
      </c>
      <c r="H19" s="39">
        <v>0</v>
      </c>
      <c r="J19" s="80" t="str">
        <f>IF(F19+F23='1.8-2.1'!F16+'1.8-2.1'!F25+'1.8-2.1'!F34+'1.8-2.1'!F43+'1.8-2.1'!F52+'1.8-2.1'!F61+'2.2-2.3'!F10+'2.2-2.3'!F19+'2.2-2.3'!F28+'2.2-2.3'!F37+'2.2-2.3'!F46+'2.2-2.3'!F55+'2.4-2.5'!F10+'2.4-2.5'!F19+'2.4-2.5'!F28+'2.4-2.5'!F37+'2.4-2.5'!F46+'2.4-2.5'!F55,IF('1.4'!G19+G23='2.4-2.5'!G55+'2.4-2.5'!G46+'2.4-2.5'!G37+'2.4-2.5'!G28+'2.4-2.5'!G19+'2.4-2.5'!G10+'2.2-2.3'!G55+'2.2-2.3'!G46+'2.2-2.3'!G37+'2.2-2.3'!G28+'2.2-2.3'!G19+'2.2-2.3'!G10+'1.8-2.1'!G61+'1.8-2.1'!G52+'1.8-2.1'!G43+'1.8-2.1'!G34+'1.8-2.1'!G25+'1.8-2.1'!G16,IF('1.4'!H19+H23='1.8-2.1'!H16+'1.8-2.1'!H25+'1.8-2.1'!H34+'1.8-2.1'!H43+'1.8-2.1'!H52+'1.8-2.1'!H61+'2.2-2.3'!H10+'2.2-2.3'!H19+'2.2-2.3'!H28+'2.2-2.3'!H37+'2.2-2.3'!H46+'2.2-2.3'!H55+'2.4-2.5'!H10+'2.4-2.5'!H19+'2.4-2.5'!H28+'2.4-2.5'!H37+'2.4-2.5'!H46+'2.4-2.5'!H55,"OK","Pārbaudi meiteņu skaitu tabulās 1.4.1, 2.1, 2.2, 2.4"),"Pārbaudi zēnu skaitu tabulās 1.4.1, 2.1, 2.2, 2.4"),"Pārbaudi bērnu kopskaitu tabulās 1.4.1, 2.1, 2.2, 2.4")</f>
        <v>OK</v>
      </c>
    </row>
    <row r="20" spans="1:10" ht="13.5">
      <c r="A20" s="220"/>
      <c r="B20" s="234"/>
      <c r="C20" s="234"/>
      <c r="D20" s="50" t="s">
        <v>919</v>
      </c>
      <c r="E20" s="28" t="s">
        <v>574</v>
      </c>
      <c r="F20" s="37">
        <f t="shared" si="0"/>
        <v>0</v>
      </c>
      <c r="G20" s="39">
        <v>0</v>
      </c>
      <c r="H20" s="39">
        <v>0</v>
      </c>
      <c r="J20" s="80" t="str">
        <f>IF(F20+F24='1.8-2.1'!F17+'1.8-2.1'!F26+'1.8-2.1'!F35+'1.8-2.1'!F44+'1.8-2.1'!F53+'1.8-2.1'!F62+'2.2-2.3'!F11+'2.2-2.3'!F20+'2.2-2.3'!F29+'2.2-2.3'!F38+'2.2-2.3'!F47+'2.2-2.3'!F56+'2.4-2.5'!F11+'2.4-2.5'!F20+'2.4-2.5'!F29+'2.4-2.5'!F38+'2.4-2.5'!F47+'2.4-2.5'!F56,IF('1.4'!G20+G24='2.4-2.5'!G56+'2.4-2.5'!G47+'2.4-2.5'!G38+'2.4-2.5'!G29+'2.4-2.5'!G20+'2.4-2.5'!G11+'2.2-2.3'!G56+'2.2-2.3'!G47+'2.2-2.3'!G38+'2.2-2.3'!G29+'2.2-2.3'!G20+'2.2-2.3'!G11+'1.8-2.1'!G62+'1.8-2.1'!G53+'1.8-2.1'!G44+'1.8-2.1'!G35+'1.8-2.1'!G26+'1.8-2.1'!G17,IF('1.4'!H20+H24='1.8-2.1'!H17+'1.8-2.1'!H26+'1.8-2.1'!H35+'1.8-2.1'!H44+'1.8-2.1'!H53+'1.8-2.1'!H62+'2.2-2.3'!H11+'2.2-2.3'!H20+'2.2-2.3'!H29+'2.2-2.3'!H38+'2.2-2.3'!H47+'2.2-2.3'!H56+'2.4-2.5'!H11+'2.4-2.5'!H20+'2.4-2.5'!H29+'2.4-2.5'!H38+'2.4-2.5'!H47+'2.4-2.5'!H56,"OK","Pārbaudi meiteņu skaitu tabulās 1.4.1, 2.1, 2.2, 2.4"),"Pārbaudi zēnu skaitu tabulās 1.4.1, 2.1, 2.2, 2.4"),"Pārbaudi bērnu kopskaitu tabulās 1.4.1, 2.1, 2.2, 2.4")</f>
        <v>OK</v>
      </c>
    </row>
    <row r="21" spans="1:8" ht="13.5">
      <c r="A21" s="220"/>
      <c r="B21" s="234" t="s">
        <v>32</v>
      </c>
      <c r="C21" s="240" t="s">
        <v>34</v>
      </c>
      <c r="D21" s="240"/>
      <c r="E21" s="28" t="s">
        <v>194</v>
      </c>
      <c r="F21" s="37">
        <f t="shared" si="0"/>
        <v>0</v>
      </c>
      <c r="G21" s="39">
        <v>0</v>
      </c>
      <c r="H21" s="39">
        <v>0</v>
      </c>
    </row>
    <row r="22" spans="1:8" ht="13.5">
      <c r="A22" s="246"/>
      <c r="B22" s="234"/>
      <c r="C22" s="234" t="s">
        <v>32</v>
      </c>
      <c r="D22" s="78" t="s">
        <v>159</v>
      </c>
      <c r="E22" s="28" t="s">
        <v>195</v>
      </c>
      <c r="F22" s="37">
        <f t="shared" si="0"/>
        <v>0</v>
      </c>
      <c r="G22" s="39">
        <v>0</v>
      </c>
      <c r="H22" s="39">
        <v>0</v>
      </c>
    </row>
    <row r="23" spans="1:8" ht="13.5">
      <c r="A23" s="246"/>
      <c r="B23" s="234"/>
      <c r="C23" s="234"/>
      <c r="D23" s="78" t="s">
        <v>160</v>
      </c>
      <c r="E23" s="28" t="s">
        <v>196</v>
      </c>
      <c r="F23" s="37">
        <f t="shared" si="0"/>
        <v>0</v>
      </c>
      <c r="G23" s="39">
        <v>0</v>
      </c>
      <c r="H23" s="39">
        <v>0</v>
      </c>
    </row>
    <row r="24" spans="1:8" ht="13.5">
      <c r="A24" s="246"/>
      <c r="B24" s="234"/>
      <c r="C24" s="234"/>
      <c r="D24" s="78" t="s">
        <v>919</v>
      </c>
      <c r="E24" s="28" t="s">
        <v>575</v>
      </c>
      <c r="F24" s="37">
        <f t="shared" si="0"/>
        <v>0</v>
      </c>
      <c r="G24" s="39">
        <v>0</v>
      </c>
      <c r="H24" s="39">
        <v>0</v>
      </c>
    </row>
    <row r="25" spans="1:8" ht="13.5">
      <c r="A25" s="167"/>
      <c r="B25" s="144"/>
      <c r="C25" s="144"/>
      <c r="D25" s="51"/>
      <c r="E25" s="52"/>
      <c r="F25" s="134"/>
      <c r="G25" s="160"/>
      <c r="H25" s="160"/>
    </row>
    <row r="26" spans="1:8" ht="25.5">
      <c r="A26" s="223" t="s">
        <v>804</v>
      </c>
      <c r="B26" s="223"/>
      <c r="C26" s="223"/>
      <c r="D26" s="223"/>
      <c r="E26" s="59" t="s">
        <v>167</v>
      </c>
      <c r="F26" s="60" t="s">
        <v>398</v>
      </c>
      <c r="G26" s="60" t="s">
        <v>420</v>
      </c>
      <c r="H26" s="60" t="s">
        <v>421</v>
      </c>
    </row>
    <row r="27" spans="1:8" ht="29.25" customHeight="1">
      <c r="A27" s="238" t="s">
        <v>803</v>
      </c>
      <c r="B27" s="238"/>
      <c r="C27" s="238"/>
      <c r="D27" s="238"/>
      <c r="E27" s="26" t="s">
        <v>548</v>
      </c>
      <c r="F27" s="36">
        <f>F28+F31+F34+F37+F40+F43</f>
        <v>10</v>
      </c>
      <c r="G27" s="36">
        <f>G28+G31+G34+G37+G40+G43</f>
        <v>0</v>
      </c>
      <c r="H27" s="36">
        <f>H28+H31+H34+H37+H40+H43</f>
        <v>10</v>
      </c>
    </row>
    <row r="28" spans="1:10" ht="13.5">
      <c r="A28" s="241" t="s">
        <v>30</v>
      </c>
      <c r="B28" s="205" t="s">
        <v>31</v>
      </c>
      <c r="C28" s="205"/>
      <c r="D28" s="205"/>
      <c r="E28" s="30" t="s">
        <v>550</v>
      </c>
      <c r="F28" s="37">
        <f>F29+F30</f>
        <v>8</v>
      </c>
      <c r="G28" s="37">
        <f>G29+G30</f>
        <v>0</v>
      </c>
      <c r="H28" s="37">
        <f>H29+H30</f>
        <v>8</v>
      </c>
      <c r="J28" s="80" t="str">
        <f>IF(F28='3.1'!F5+'3.1'!F15+'3.1'!F25+'3.1'!F35+'3.1'!F45+'3.1'!F55+'3.2-3.3 '!F4+'3.2-3.3 '!F14+'3.2-3.3 '!F24+'3.2-3.3 '!F34+'3.2-3.3 '!F44+'3.2-3.3 '!F54+'3.4-3.5 '!F4+'3.4-3.5 '!F14+'3.4-3.5 '!F24+'3.4-3.5 '!F34+'3.4-3.5 '!F44,IF(G28='3.1'!G5+'3.1'!G15+'3.1'!G25+'3.1'!G35+'3.1'!G45+'3.1'!G55+'3.2-3.3 '!G4+'3.2-3.3 '!G14+'3.2-3.3 '!G24+'3.2-3.3 '!G34+'3.2-3.3 '!G44+'3.2-3.3 '!G54+'3.4-3.5 '!G4+'3.4-3.5 '!G14+'3.4-3.5 '!G24+'3.4-3.5 '!G34+'3.4-3.5 '!G44,IF(H28='3.1'!H5+'3.1'!H15+'3.1'!H25+'3.1'!H35+'3.1'!H45+'3.1'!H55+'3.2-3.3 '!H4+'3.2-3.3 '!H14+'3.2-3.3 '!H24+'3.2-3.3 '!H34+'3.2-3.3 '!H44+'3.2-3.3 '!H54+'3.4-3.5 '!H4+'3.4-3.5 '!H14+'3.4-3.5 '!H24+'3.4-3.5 '!H34+'3.4-3.5 '!H44,"OK","Pārbaudi sieviešu skaitu tabulās 1.4.2, 3.1, 3.2, 3.4"),"Pārbaudi vīriešu skaitu tabulās 1.4.2, 3.1, 3.2, 3.4"),"Pārbaudi personu skaitu tabulās 1.4.2, 3.1, 3.2, 3.4")</f>
        <v>OK</v>
      </c>
    </row>
    <row r="29" spans="1:8" ht="13.5">
      <c r="A29" s="241"/>
      <c r="B29" s="232" t="s">
        <v>32</v>
      </c>
      <c r="C29" s="217" t="s">
        <v>33</v>
      </c>
      <c r="D29" s="217"/>
      <c r="E29" s="28" t="s">
        <v>551</v>
      </c>
      <c r="F29" s="37">
        <f>G29+H29</f>
        <v>8</v>
      </c>
      <c r="G29" s="39">
        <v>0</v>
      </c>
      <c r="H29" s="39">
        <v>8</v>
      </c>
    </row>
    <row r="30" spans="1:8" ht="13.5">
      <c r="A30" s="241"/>
      <c r="B30" s="232"/>
      <c r="C30" s="205" t="s">
        <v>34</v>
      </c>
      <c r="D30" s="205"/>
      <c r="E30" s="28" t="s">
        <v>552</v>
      </c>
      <c r="F30" s="37">
        <f>G30+H30</f>
        <v>0</v>
      </c>
      <c r="G30" s="39">
        <v>0</v>
      </c>
      <c r="H30" s="39">
        <v>0</v>
      </c>
    </row>
    <row r="31" spans="1:10" ht="13.5">
      <c r="A31" s="241"/>
      <c r="B31" s="205" t="s">
        <v>35</v>
      </c>
      <c r="C31" s="205"/>
      <c r="D31" s="205"/>
      <c r="E31" s="30" t="s">
        <v>553</v>
      </c>
      <c r="F31" s="37">
        <f>F32+F33</f>
        <v>2</v>
      </c>
      <c r="G31" s="37">
        <f>G32+G33</f>
        <v>0</v>
      </c>
      <c r="H31" s="37">
        <f>H32+H33</f>
        <v>2</v>
      </c>
      <c r="J31" s="80" t="str">
        <f>IF(F31='3.1'!F6+'3.1'!F16+'3.1'!F26+'3.1'!F36+'3.1'!F46+'3.1'!F56+'3.2-3.3 '!F5+'3.2-3.3 '!F15+'3.2-3.3 '!F25+'3.2-3.3 '!F35+'3.2-3.3 '!F45+'3.2-3.3 '!F55+'3.4-3.5 '!F5+'3.4-3.5 '!F15+'3.4-3.5 '!F25+'3.4-3.5 '!F35+'3.4-3.5 '!F45,IF(G31='3.1'!G6+'3.1'!G16+'3.1'!G26+'3.1'!G36+'3.1'!G46+'3.1'!G56+'3.2-3.3 '!G5+'3.2-3.3 '!G15+'3.2-3.3 '!G25+'3.2-3.3 '!G35+'3.2-3.3 '!G45+'3.2-3.3 '!G55+'3.4-3.5 '!G5+'3.4-3.5 '!G15+'3.4-3.5 '!G25+'3.4-3.5 '!G35+'3.4-3.5 '!G45,IF(H31='3.1'!H6+'3.1'!H16+'3.1'!H26+'3.1'!H36+'3.1'!H46+'3.1'!H56+'3.2-3.3 '!H5+'3.2-3.3 '!H15+'3.2-3.3 '!H25+'3.2-3.3 '!H35+'3.2-3.3 '!H45+'3.2-3.3 '!H55+'3.4-3.5 '!H5+'3.4-3.5 '!H15+'3.4-3.5 '!H25+'3.4-3.5 '!H35+'3.4-3.5 '!H45,"OK","Pārbaudi sieviešu skaitu tabulās 1.4.2, 3.1, 3.2, 3.4"),"Pārbaudi vīriešu skaitu tabulās 1.4.2, 3.1, 3.2, 3.4"),"Pārbaudi personu skaitu tabulās 1.4.2, 3.1, 3.2, 3.4")</f>
        <v>OK</v>
      </c>
    </row>
    <row r="32" spans="1:8" ht="13.5">
      <c r="A32" s="241"/>
      <c r="B32" s="232" t="s">
        <v>32</v>
      </c>
      <c r="C32" s="217" t="s">
        <v>33</v>
      </c>
      <c r="D32" s="217"/>
      <c r="E32" s="28" t="s">
        <v>554</v>
      </c>
      <c r="F32" s="37">
        <f>G32+H32</f>
        <v>2</v>
      </c>
      <c r="G32" s="39">
        <v>0</v>
      </c>
      <c r="H32" s="39">
        <v>2</v>
      </c>
    </row>
    <row r="33" spans="1:8" ht="13.5">
      <c r="A33" s="241"/>
      <c r="B33" s="232"/>
      <c r="C33" s="205" t="s">
        <v>34</v>
      </c>
      <c r="D33" s="205"/>
      <c r="E33" s="28" t="s">
        <v>555</v>
      </c>
      <c r="F33" s="37">
        <f>G33+H33</f>
        <v>0</v>
      </c>
      <c r="G33" s="39">
        <v>0</v>
      </c>
      <c r="H33" s="39">
        <v>0</v>
      </c>
    </row>
    <row r="34" spans="1:10" ht="13.5">
      <c r="A34" s="241"/>
      <c r="B34" s="205" t="s">
        <v>36</v>
      </c>
      <c r="C34" s="205"/>
      <c r="D34" s="205"/>
      <c r="E34" s="30" t="s">
        <v>556</v>
      </c>
      <c r="F34" s="37">
        <f>F35+F36</f>
        <v>0</v>
      </c>
      <c r="G34" s="37">
        <f>G35+G36</f>
        <v>0</v>
      </c>
      <c r="H34" s="37">
        <f>H35+H36</f>
        <v>0</v>
      </c>
      <c r="J34" s="80" t="str">
        <f>IF(F34='3.1'!F7+'3.1'!F17+'3.1'!F27+'3.1'!F37+'3.1'!F47+'3.1'!F57+'3.2-3.3 '!F6+'3.2-3.3 '!F16+'3.2-3.3 '!F26+'3.2-3.3 '!F36+'3.2-3.3 '!F46+'3.2-3.3 '!F56+'3.4-3.5 '!F6+'3.4-3.5 '!F16+'3.4-3.5 '!F26+'3.4-3.5 '!F36+'3.4-3.5 '!F46,IF(G34='3.1'!G7+'3.1'!G17+'3.1'!G27+'3.1'!G37+'3.1'!G47+'3.1'!G57+'3.2-3.3 '!G6+'3.2-3.3 '!G16+'3.2-3.3 '!G26+'3.2-3.3 '!G36+'3.2-3.3 '!G46+'3.2-3.3 '!G56+'3.4-3.5 '!G6+'3.4-3.5 '!G16+'3.4-3.5 '!G26+'3.4-3.5 '!G36+'3.4-3.5 '!G46,IF(H34='3.1'!H7+'3.1'!H17+'3.1'!H27+'3.1'!H37+'3.1'!H47+'3.1'!H57+'3.2-3.3 '!H6+'3.2-3.3 '!H16+'3.2-3.3 '!H26+'3.2-3.3 '!H36+'3.2-3.3 '!H46+'3.2-3.3 '!H56+'3.4-3.5 '!H6+'3.4-3.5 '!H16+'3.4-3.5 '!H26+'3.4-3.5 '!H36+'3.4-3.5 '!H46,"OK","Pārbaudi sieviešu skaitu tabulās 1.4.2, 3.1, 3.2, 3.4"),"Pārbaudi vīriešu skaitu tabulās 1.4.2, 3.1, 3.2, 3.4"),"Pārbaudi personu skaitu tabulās 1.4.2, 3.1, 3.2, 3.4")</f>
        <v>OK</v>
      </c>
    </row>
    <row r="35" spans="1:8" ht="13.5">
      <c r="A35" s="241"/>
      <c r="B35" s="232" t="s">
        <v>32</v>
      </c>
      <c r="C35" s="217" t="s">
        <v>33</v>
      </c>
      <c r="D35" s="217"/>
      <c r="E35" s="28" t="s">
        <v>557</v>
      </c>
      <c r="F35" s="37">
        <f>G35+H35</f>
        <v>0</v>
      </c>
      <c r="G35" s="39">
        <v>0</v>
      </c>
      <c r="H35" s="39">
        <v>0</v>
      </c>
    </row>
    <row r="36" spans="1:8" ht="13.5">
      <c r="A36" s="241"/>
      <c r="B36" s="232"/>
      <c r="C36" s="205" t="s">
        <v>34</v>
      </c>
      <c r="D36" s="205"/>
      <c r="E36" s="28" t="s">
        <v>558</v>
      </c>
      <c r="F36" s="37">
        <f>G36+H36</f>
        <v>0</v>
      </c>
      <c r="G36" s="39">
        <v>0</v>
      </c>
      <c r="H36" s="39">
        <v>0</v>
      </c>
    </row>
    <row r="37" spans="1:10" ht="13.5">
      <c r="A37" s="241"/>
      <c r="B37" s="221" t="s">
        <v>920</v>
      </c>
      <c r="C37" s="221"/>
      <c r="D37" s="221"/>
      <c r="E37" s="30" t="s">
        <v>559</v>
      </c>
      <c r="F37" s="37">
        <f>F38+F39</f>
        <v>0</v>
      </c>
      <c r="G37" s="37">
        <f>G38+G39</f>
        <v>0</v>
      </c>
      <c r="H37" s="37">
        <f>H38+H39</f>
        <v>0</v>
      </c>
      <c r="J37" s="80" t="str">
        <f>IF(F37='3.1'!F8+'3.1'!F18+'3.1'!F28+'3.1'!F38+'3.1'!F48+'3.1'!F58+'3.2-3.3 '!F7+'3.2-3.3 '!F17+'3.2-3.3 '!F27+'3.2-3.3 '!F37+'3.2-3.3 '!F47+'3.2-3.3 '!F57+'3.4-3.5 '!F7+'3.4-3.5 '!F17+'3.4-3.5 '!F27+'3.4-3.5 '!F37+'3.4-3.5 '!F47,IF(G37='3.1'!G8+'3.1'!G18+'3.1'!G28+'3.1'!G38+'3.1'!G48+'3.1'!G58+'3.2-3.3 '!G7+'3.2-3.3 '!G17+'3.2-3.3 '!G27+'3.2-3.3 '!G37+'3.2-3.3 '!G47+'3.2-3.3 '!G57+'3.4-3.5 '!G7+'3.4-3.5 '!G17+'3.4-3.5 '!G27+'3.4-3.5 '!G37+'3.4-3.5 '!G47,IF(H37='3.1'!H8+'3.1'!H18+'3.1'!H28+'3.1'!H38+'3.1'!H48+'3.1'!H58+'3.2-3.3 '!H7+'3.2-3.3 '!H17+'3.2-3.3 '!H27+'3.2-3.3 '!H37+'3.2-3.3 '!H47+'3.2-3.3 '!H57+'3.4-3.5 '!H7+'3.4-3.5 '!H17+'3.4-3.5 '!H27+'3.4-3.5 '!H37+'3.4-3.5 '!H47,"OK","Pārbaudi sieviešu skaitu tabulās 1.4.2, 3.1, 3.2, 3.4"),"Pārbaudi vīriešu skaitu tabulās 1.4.2, 3.1, 3.2, 3.4"),"Pārbaudi personu skaitu tabulās 1.4.2, 3.1, 3.2, 3.4")</f>
        <v>OK</v>
      </c>
    </row>
    <row r="38" spans="1:8" ht="13.5">
      <c r="A38" s="241"/>
      <c r="B38" s="232" t="s">
        <v>32</v>
      </c>
      <c r="C38" s="217" t="s">
        <v>33</v>
      </c>
      <c r="D38" s="217"/>
      <c r="E38" s="28" t="s">
        <v>560</v>
      </c>
      <c r="F38" s="37">
        <f>G38+H38</f>
        <v>0</v>
      </c>
      <c r="G38" s="39">
        <v>0</v>
      </c>
      <c r="H38" s="39">
        <v>0</v>
      </c>
    </row>
    <row r="39" spans="1:8" ht="13.5">
      <c r="A39" s="241"/>
      <c r="B39" s="232"/>
      <c r="C39" s="205" t="s">
        <v>34</v>
      </c>
      <c r="D39" s="205"/>
      <c r="E39" s="28" t="s">
        <v>561</v>
      </c>
      <c r="F39" s="37">
        <f>G39+H39</f>
        <v>0</v>
      </c>
      <c r="G39" s="39">
        <v>0</v>
      </c>
      <c r="H39" s="39">
        <v>0</v>
      </c>
    </row>
    <row r="40" spans="1:10" ht="13.5">
      <c r="A40" s="241"/>
      <c r="B40" s="221" t="s">
        <v>422</v>
      </c>
      <c r="C40" s="221"/>
      <c r="D40" s="221"/>
      <c r="E40" s="30" t="s">
        <v>562</v>
      </c>
      <c r="F40" s="37">
        <f>F41+F42</f>
        <v>0</v>
      </c>
      <c r="G40" s="37">
        <f>G41+G42</f>
        <v>0</v>
      </c>
      <c r="H40" s="37">
        <f>H41+H42</f>
        <v>0</v>
      </c>
      <c r="J40" s="80" t="str">
        <f>IF(F40='3.1'!F9+'3.1'!F19+'3.1'!F29+'3.1'!F39+'3.1'!F49+'3.1'!F59+'3.2-3.3 '!F8+'3.2-3.3 '!F18+'3.2-3.3 '!F28+'3.2-3.3 '!F38+'3.2-3.3 '!F48+'3.2-3.3 '!F58+'3.4-3.5 '!F8+'3.4-3.5 '!F18+'3.4-3.5 '!F28+'3.4-3.5 '!F38+'3.4-3.5 '!F48,IF(G40='3.1'!G9+'3.1'!G19+'3.1'!G29+'3.1'!G39+'3.1'!G49+'3.1'!G59+'3.2-3.3 '!G8+'3.2-3.3 '!G18+'3.2-3.3 '!G28+'3.2-3.3 '!G38+'3.2-3.3 '!G48+'3.2-3.3 '!G58+'3.4-3.5 '!G8+'3.4-3.5 '!G18+'3.4-3.5 '!G28+'3.4-3.5 '!G38+'3.4-3.5 '!G48,IF(H40='3.1'!H9+'3.1'!H19+'3.1'!H29+'3.1'!H39+'3.1'!H49+'3.1'!H59+'3.2-3.3 '!H8+'3.2-3.3 '!H18+'3.2-3.3 '!H28+'3.2-3.3 '!H38+'3.2-3.3 '!H48+'3.2-3.3 '!H58+'3.4-3.5 '!H8+'3.4-3.5 '!H18+'3.4-3.5 '!H28+'3.4-3.5 '!H38+'3.4-3.5 '!H48,"OK","Pārbaudi sieviešu skaitu tabulās 1.4.2, 3.1, 3.2, 3.4"),"Pārbaudi vīriešu skaitu tabulās 1.4.2, 3.1, 3.2, 3.4"),"Pārbaudi personu skaitu tabulās 1.4.2, 3.1, 3.2, 3.4")</f>
        <v>OK</v>
      </c>
    </row>
    <row r="41" spans="1:8" ht="13.5">
      <c r="A41" s="241"/>
      <c r="B41" s="232" t="s">
        <v>32</v>
      </c>
      <c r="C41" s="217" t="s">
        <v>33</v>
      </c>
      <c r="D41" s="217"/>
      <c r="E41" s="28" t="s">
        <v>563</v>
      </c>
      <c r="F41" s="37">
        <f>G41+H41</f>
        <v>0</v>
      </c>
      <c r="G41" s="39">
        <v>0</v>
      </c>
      <c r="H41" s="39">
        <v>0</v>
      </c>
    </row>
    <row r="42" spans="1:8" ht="13.5">
      <c r="A42" s="241"/>
      <c r="B42" s="232"/>
      <c r="C42" s="205" t="s">
        <v>34</v>
      </c>
      <c r="D42" s="205"/>
      <c r="E42" s="28" t="s">
        <v>564</v>
      </c>
      <c r="F42" s="37">
        <f>G42+H42</f>
        <v>0</v>
      </c>
      <c r="G42" s="39">
        <v>0</v>
      </c>
      <c r="H42" s="39">
        <v>0</v>
      </c>
    </row>
    <row r="43" spans="1:10" ht="13.5">
      <c r="A43" s="241"/>
      <c r="B43" s="221" t="s">
        <v>921</v>
      </c>
      <c r="C43" s="221"/>
      <c r="D43" s="221"/>
      <c r="E43" s="30" t="s">
        <v>565</v>
      </c>
      <c r="F43" s="37">
        <f>F44+F48</f>
        <v>0</v>
      </c>
      <c r="G43" s="37">
        <f>G44+G48</f>
        <v>0</v>
      </c>
      <c r="H43" s="37">
        <f>H44+H48</f>
        <v>0</v>
      </c>
      <c r="J43" s="80" t="str">
        <f>IF(F43='3.1'!F10+'3.1'!F20+'3.1'!F30+'3.1'!F40+'3.1'!F50+'3.1'!F60+'3.2-3.3 '!F9+'3.2-3.3 '!F19+'3.2-3.3 '!F29+'3.2-3.3 '!F39+'3.2-3.3 '!F49+'3.2-3.3 '!F59+'3.4-3.5 '!F9+'3.4-3.5 '!F19+'3.4-3.5 '!F29+'3.4-3.5 '!F39+'3.4-3.5 '!F49,IF(G43='3.1'!G10+'3.1'!G20+'3.1'!G30+'3.1'!G40+'3.1'!G50+'3.1'!G60+'3.2-3.3 '!G9+'3.2-3.3 '!G19+'3.2-3.3 '!G29+'3.2-3.3 '!G39+'3.2-3.3 '!G49+'3.2-3.3 '!G59+'3.4-3.5 '!G9+'3.4-3.5 '!G19+'3.4-3.5 '!G29+'3.4-3.5 '!G39+'3.4-3.5 '!G49,IF(H43='3.1'!H10+'3.1'!H20+'3.1'!H30+'3.1'!H40+'3.1'!H50+'3.1'!H60+'3.2-3.3 '!H9+'3.2-3.3 '!H19+'3.2-3.3 '!H29+'3.2-3.3 '!H39+'3.2-3.3 '!H49+'3.2-3.3 '!H59+'3.4-3.5 '!H9+'3.4-3.5 '!H19+'3.4-3.5 '!H29+'3.4-3.5 '!H39+'3.4-3.5 '!H49,"OK","Pārbaudi sieviešu skaitu tabulās 1.4.2, 3.1, 3.2, 3.4"),"Pārbaudi vīriešu skaitu tabulās 1.4.2, 3.1, 3.2, 3.4"),"Pārbaudi personu skaitu tabulās 1.4.2, 3.1, 3.2, 3.4")</f>
        <v>OK</v>
      </c>
    </row>
    <row r="44" spans="1:8" ht="13.5">
      <c r="A44" s="241"/>
      <c r="B44" s="243" t="s">
        <v>32</v>
      </c>
      <c r="C44" s="240" t="s">
        <v>426</v>
      </c>
      <c r="D44" s="240"/>
      <c r="E44" s="28" t="s">
        <v>566</v>
      </c>
      <c r="F44" s="37">
        <f aca="true" t="shared" si="1" ref="F44:F51">G44+H44</f>
        <v>0</v>
      </c>
      <c r="G44" s="39">
        <v>0</v>
      </c>
      <c r="H44" s="39">
        <v>0</v>
      </c>
    </row>
    <row r="45" spans="1:10" ht="13.5">
      <c r="A45" s="241"/>
      <c r="B45" s="244"/>
      <c r="C45" s="234" t="s">
        <v>32</v>
      </c>
      <c r="D45" s="78" t="s">
        <v>159</v>
      </c>
      <c r="E45" s="28" t="s">
        <v>567</v>
      </c>
      <c r="F45" s="37">
        <f t="shared" si="1"/>
        <v>0</v>
      </c>
      <c r="G45" s="39">
        <v>0</v>
      </c>
      <c r="H45" s="39">
        <v>0</v>
      </c>
      <c r="J45" s="80" t="str">
        <f>IF(F45+F49='3.1'!F11+'3.1'!F21+'3.1'!F31+'3.1'!F41+'3.1'!F51+'3.1'!F61+'3.2-3.3 '!F10+'3.2-3.3 '!F20+'3.2-3.3 '!F30+'3.2-3.3 '!F40+'3.2-3.3 '!F50+'3.2-3.3 '!F60+'3.4-3.5 '!F10+'3.4-3.5 '!F20+'3.4-3.5 '!F30+'3.4-3.5 '!F40+'3.4-3.5 '!F50,IF(G45+G49='3.1'!G11+'3.1'!G21+'3.1'!G31+'3.1'!G41+'3.1'!G51+'3.1'!G61+'3.2-3.3 '!G10+'3.2-3.3 '!G20+'3.2-3.3 '!G30+'3.2-3.3 '!G40+'3.2-3.3 '!G50+'3.2-3.3 '!G60+'3.4-3.5 '!G10+'3.4-3.5 '!G20+'3.4-3.5 '!G30+'3.4-3.5 '!G40+'3.4-3.5 '!G50,IF(H45+H49='3.1'!H11+'3.1'!H21+'3.1'!H31+'3.1'!H41+'3.1'!H51+'3.1'!H61+'3.2-3.3 '!H10+'3.2-3.3 '!H20+'3.2-3.3 '!H30+'3.2-3.3 '!H40+'3.2-3.3 '!H50+'3.2-3.3 '!H60+'3.4-3.5 '!H10+'3.4-3.5 '!H20+'3.4-3.5 '!H30+'3.4-3.5 '!H40+'3.4-3.5 '!H50,"OK","Pārbaudi sieviešu skaitu tabulās 1.4.2, 3.1, 3.2, 3.4"),"Pārbaudi vīriešu skaitu tabulās 1.4.2, 3.1, 3.2, 3.4"),"Pārbaudi personu skaitu tabulās 1.4.2, 3.1, 3.2, 3.4")</f>
        <v>OK</v>
      </c>
    </row>
    <row r="46" spans="1:10" ht="13.5">
      <c r="A46" s="241"/>
      <c r="B46" s="244"/>
      <c r="C46" s="234"/>
      <c r="D46" s="78" t="s">
        <v>160</v>
      </c>
      <c r="E46" s="28" t="s">
        <v>568</v>
      </c>
      <c r="F46" s="37">
        <f t="shared" si="1"/>
        <v>0</v>
      </c>
      <c r="G46" s="39">
        <v>0</v>
      </c>
      <c r="H46" s="39">
        <v>0</v>
      </c>
      <c r="J46" s="80" t="str">
        <f>IF(F46+F50='3.1'!F12+'3.1'!F22+'3.1'!F32+'3.1'!F42+'3.1'!F52+'3.1'!F62+'3.2-3.3 '!F11+'3.2-3.3 '!F21+'3.2-3.3 '!F31+'3.2-3.3 '!F41+'3.2-3.3 '!F51+'3.2-3.3 '!F61+'3.4-3.5 '!F11+'3.4-3.5 '!F21+'3.4-3.5 '!F31+'3.4-3.5 '!F41+'3.4-3.5 '!F51,IF(G46+G50='3.1'!G12+'3.1'!G22+'3.1'!G32+'3.1'!G42+'3.1'!G52+'3.1'!G62+'3.2-3.3 '!G11+'3.2-3.3 '!G21+'3.2-3.3 '!G31+'3.2-3.3 '!G41+'3.2-3.3 '!G51+'3.2-3.3 '!G61+'3.4-3.5 '!G11+'3.4-3.5 '!G21+'3.4-3.5 '!G31+'3.4-3.5 '!G41+'3.4-3.5 '!G51,IF(H46+H50='3.1'!H12+'3.1'!H22+'3.1'!H32+'3.1'!H42+'3.1'!H52+'3.1'!H62+'3.2-3.3 '!H11+'3.2-3.3 '!H21+'3.2-3.3 '!H31+'3.2-3.3 '!H41+'3.2-3.3 '!H51+'3.2-3.3 '!H61+'3.4-3.5 '!H11+'3.4-3.5 '!H21+'3.4-3.5 '!H31+'3.4-3.5 '!H41+'3.4-3.5 '!H51,"OK","Pārbaudi sieviešu skaitu tabulās 1.4.2, 3.1, 3.2, 3.4"),"Pārbaudi vīriešu skaitu tabulās 1.4.2, 3.1, 3.2, 3.4"),"Pārbaudi personu skaitu tabulās 1.4.2, 3.1, 3.2, 3.4")</f>
        <v>OK</v>
      </c>
    </row>
    <row r="47" spans="1:10" ht="13.5">
      <c r="A47" s="241"/>
      <c r="B47" s="244"/>
      <c r="C47" s="234"/>
      <c r="D47" s="50" t="s">
        <v>919</v>
      </c>
      <c r="E47" s="28" t="s">
        <v>569</v>
      </c>
      <c r="F47" s="37">
        <f t="shared" si="1"/>
        <v>0</v>
      </c>
      <c r="G47" s="39">
        <v>0</v>
      </c>
      <c r="H47" s="39">
        <v>0</v>
      </c>
      <c r="J47" s="80" t="str">
        <f>IF(F47+F51='3.1'!F13+'3.1'!F23+'3.1'!F33+'3.1'!F43+'3.1'!F53+'3.1'!F63+'3.2-3.3 '!F12+'3.2-3.3 '!F22+'3.2-3.3 '!F32+'3.2-3.3 '!F42+'3.2-3.3 '!F52+'3.2-3.3 '!F62+'3.4-3.5 '!F12+'3.4-3.5 '!F22+'3.4-3.5 '!F32+'3.4-3.5 '!F42+'3.4-3.5 '!F52,IF(G47+G51='3.1'!G13+'3.1'!G23+'3.1'!G33+'3.1'!G43+'3.1'!G53+'3.1'!G63+'3.2-3.3 '!G12+'3.2-3.3 '!G22+'3.2-3.3 '!G32+'3.2-3.3 '!G42+'3.2-3.3 '!G52+'3.2-3.3 '!G62+'3.4-3.5 '!G12+'3.4-3.5 '!G22+'3.4-3.5 '!G32+'3.4-3.5 '!G42+'3.4-3.5 '!G52,IF(H47+H51='3.1'!H13+'3.1'!H23+'3.1'!H33+'3.1'!H43+'3.1'!H53+'3.1'!H63+'3.2-3.3 '!H12+'3.2-3.3 '!H22+'3.2-3.3 '!H32+'3.2-3.3 '!H42+'3.2-3.3 '!H52+'3.2-3.3 '!H62+'3.4-3.5 '!H12+'3.4-3.5 '!H22+'3.4-3.5 '!H32+'3.4-3.5 '!H42+'3.4-3.5 '!H52,"OK","Pārbaudi sieviešu skaitu tabulās 1.4.2, 3.1, 3.2, 3.4"),"Pārbaudi vīriešu skaitu tabulās 1.4.2, 3.1, 3.2, 3.4"),"Pārbaudi personu skaitu tabulās 1.4.2, 3.1, 3.2, 3.4")</f>
        <v>OK</v>
      </c>
    </row>
    <row r="48" spans="1:8" ht="13.5">
      <c r="A48" s="241"/>
      <c r="B48" s="244"/>
      <c r="C48" s="240" t="s">
        <v>34</v>
      </c>
      <c r="D48" s="240"/>
      <c r="E48" s="28" t="s">
        <v>570</v>
      </c>
      <c r="F48" s="37">
        <f t="shared" si="1"/>
        <v>0</v>
      </c>
      <c r="G48" s="39">
        <v>0</v>
      </c>
      <c r="H48" s="39">
        <v>0</v>
      </c>
    </row>
    <row r="49" spans="1:8" ht="13.5">
      <c r="A49" s="242"/>
      <c r="B49" s="244"/>
      <c r="C49" s="234" t="s">
        <v>32</v>
      </c>
      <c r="D49" s="78" t="s">
        <v>159</v>
      </c>
      <c r="E49" s="28" t="s">
        <v>571</v>
      </c>
      <c r="F49" s="37">
        <f t="shared" si="1"/>
        <v>0</v>
      </c>
      <c r="G49" s="39">
        <v>0</v>
      </c>
      <c r="H49" s="39">
        <v>0</v>
      </c>
    </row>
    <row r="50" spans="1:8" ht="13.5">
      <c r="A50" s="242"/>
      <c r="B50" s="244"/>
      <c r="C50" s="234"/>
      <c r="D50" s="78" t="s">
        <v>160</v>
      </c>
      <c r="E50" s="28" t="s">
        <v>572</v>
      </c>
      <c r="F50" s="37">
        <f t="shared" si="1"/>
        <v>0</v>
      </c>
      <c r="G50" s="39">
        <v>0</v>
      </c>
      <c r="H50" s="39">
        <v>0</v>
      </c>
    </row>
    <row r="51" spans="1:8" ht="13.5">
      <c r="A51" s="242"/>
      <c r="B51" s="245"/>
      <c r="C51" s="234"/>
      <c r="D51" s="78" t="s">
        <v>919</v>
      </c>
      <c r="E51" s="28" t="s">
        <v>573</v>
      </c>
      <c r="F51" s="37">
        <f t="shared" si="1"/>
        <v>0</v>
      </c>
      <c r="G51" s="39">
        <v>0</v>
      </c>
      <c r="H51" s="39">
        <v>0</v>
      </c>
    </row>
    <row r="54" spans="1:8" ht="25.5">
      <c r="A54" s="223" t="s">
        <v>805</v>
      </c>
      <c r="B54" s="223"/>
      <c r="C54" s="223"/>
      <c r="D54" s="223"/>
      <c r="E54" s="59" t="s">
        <v>167</v>
      </c>
      <c r="F54" s="60" t="s">
        <v>398</v>
      </c>
      <c r="G54" s="60" t="s">
        <v>420</v>
      </c>
      <c r="H54" s="60" t="s">
        <v>421</v>
      </c>
    </row>
    <row r="55" spans="1:8" ht="13.5">
      <c r="A55" s="238" t="s">
        <v>803</v>
      </c>
      <c r="B55" s="238"/>
      <c r="C55" s="238"/>
      <c r="D55" s="238"/>
      <c r="E55" s="26" t="s">
        <v>549</v>
      </c>
      <c r="F55" s="36">
        <f>F56+F75+F80+F83+F87+F90+F93</f>
        <v>10</v>
      </c>
      <c r="G55" s="36">
        <f>G56+G75+G80+G83+G87+G90+G93</f>
        <v>10</v>
      </c>
      <c r="H55" s="36">
        <f>H56+H75+H80+H83+H87+H90+H93</f>
        <v>0</v>
      </c>
    </row>
    <row r="56" spans="1:8" ht="13.5">
      <c r="A56" s="233" t="s">
        <v>30</v>
      </c>
      <c r="B56" s="205" t="s">
        <v>455</v>
      </c>
      <c r="C56" s="205"/>
      <c r="D56" s="205"/>
      <c r="E56" s="30" t="s">
        <v>576</v>
      </c>
      <c r="F56" s="37">
        <f>F57+F62+F68</f>
        <v>10</v>
      </c>
      <c r="G56" s="37">
        <f>G57+G62+G68</f>
        <v>10</v>
      </c>
      <c r="H56" s="37">
        <f>H57+H62+H68</f>
        <v>0</v>
      </c>
    </row>
    <row r="57" spans="1:8" ht="13.5">
      <c r="A57" s="233"/>
      <c r="B57" s="234" t="s">
        <v>32</v>
      </c>
      <c r="C57" s="217" t="s">
        <v>456</v>
      </c>
      <c r="D57" s="217"/>
      <c r="E57" s="28" t="s">
        <v>577</v>
      </c>
      <c r="F57" s="37">
        <f>G57+H57</f>
        <v>0</v>
      </c>
      <c r="G57" s="39">
        <v>0</v>
      </c>
      <c r="H57" s="39">
        <v>0</v>
      </c>
    </row>
    <row r="58" spans="1:8" ht="13.5">
      <c r="A58" s="233"/>
      <c r="B58" s="234"/>
      <c r="C58" s="239" t="s">
        <v>32</v>
      </c>
      <c r="D58" s="84" t="s">
        <v>31</v>
      </c>
      <c r="E58" s="28" t="s">
        <v>578</v>
      </c>
      <c r="F58" s="37">
        <f aca="true" t="shared" si="2" ref="F58:F79">G58+H58</f>
        <v>0</v>
      </c>
      <c r="G58" s="39">
        <v>0</v>
      </c>
      <c r="H58" s="39">
        <v>0</v>
      </c>
    </row>
    <row r="59" spans="1:8" ht="13.5">
      <c r="A59" s="233"/>
      <c r="B59" s="234"/>
      <c r="C59" s="239"/>
      <c r="D59" s="84" t="s">
        <v>35</v>
      </c>
      <c r="E59" s="28" t="s">
        <v>579</v>
      </c>
      <c r="F59" s="37">
        <f t="shared" si="2"/>
        <v>0</v>
      </c>
      <c r="G59" s="39">
        <v>0</v>
      </c>
      <c r="H59" s="39">
        <v>0</v>
      </c>
    </row>
    <row r="60" spans="1:8" ht="13.5">
      <c r="A60" s="233"/>
      <c r="B60" s="234"/>
      <c r="C60" s="239"/>
      <c r="D60" s="84" t="s">
        <v>36</v>
      </c>
      <c r="E60" s="28" t="s">
        <v>580</v>
      </c>
      <c r="F60" s="37">
        <f t="shared" si="2"/>
        <v>0</v>
      </c>
      <c r="G60" s="39">
        <v>0</v>
      </c>
      <c r="H60" s="39">
        <v>0</v>
      </c>
    </row>
    <row r="61" spans="1:8" ht="13.5">
      <c r="A61" s="233"/>
      <c r="B61" s="234"/>
      <c r="C61" s="239"/>
      <c r="D61" s="84" t="s">
        <v>147</v>
      </c>
      <c r="E61" s="28" t="s">
        <v>581</v>
      </c>
      <c r="F61" s="37">
        <f t="shared" si="2"/>
        <v>0</v>
      </c>
      <c r="G61" s="39">
        <v>0</v>
      </c>
      <c r="H61" s="39">
        <v>0</v>
      </c>
    </row>
    <row r="62" spans="1:8" ht="22.5" customHeight="1">
      <c r="A62" s="233"/>
      <c r="B62" s="234"/>
      <c r="C62" s="236" t="s">
        <v>922</v>
      </c>
      <c r="D62" s="237"/>
      <c r="E62" s="28" t="s">
        <v>582</v>
      </c>
      <c r="F62" s="37">
        <f t="shared" si="2"/>
        <v>10</v>
      </c>
      <c r="G62" s="39">
        <v>10</v>
      </c>
      <c r="H62" s="39">
        <v>0</v>
      </c>
    </row>
    <row r="63" spans="1:8" ht="13.5">
      <c r="A63" s="233"/>
      <c r="B63" s="234"/>
      <c r="C63" s="239" t="s">
        <v>32</v>
      </c>
      <c r="D63" s="84" t="s">
        <v>31</v>
      </c>
      <c r="E63" s="28" t="s">
        <v>583</v>
      </c>
      <c r="F63" s="37">
        <f t="shared" si="2"/>
        <v>9</v>
      </c>
      <c r="G63" s="39">
        <v>9</v>
      </c>
      <c r="H63" s="39">
        <v>0</v>
      </c>
    </row>
    <row r="64" spans="1:8" ht="13.5">
      <c r="A64" s="233"/>
      <c r="B64" s="234"/>
      <c r="C64" s="239"/>
      <c r="D64" s="84" t="s">
        <v>35</v>
      </c>
      <c r="E64" s="28" t="s">
        <v>584</v>
      </c>
      <c r="F64" s="37">
        <f t="shared" si="2"/>
        <v>1</v>
      </c>
      <c r="G64" s="39">
        <v>1</v>
      </c>
      <c r="H64" s="39">
        <v>0</v>
      </c>
    </row>
    <row r="65" spans="1:8" ht="13.5">
      <c r="A65" s="233"/>
      <c r="B65" s="234"/>
      <c r="C65" s="239"/>
      <c r="D65" s="84" t="s">
        <v>36</v>
      </c>
      <c r="E65" s="28" t="s">
        <v>585</v>
      </c>
      <c r="F65" s="37">
        <f t="shared" si="2"/>
        <v>0</v>
      </c>
      <c r="G65" s="39">
        <v>0</v>
      </c>
      <c r="H65" s="39">
        <v>0</v>
      </c>
    </row>
    <row r="66" spans="1:8" ht="13.5">
      <c r="A66" s="233"/>
      <c r="B66" s="234"/>
      <c r="C66" s="239"/>
      <c r="D66" s="84" t="s">
        <v>920</v>
      </c>
      <c r="E66" s="28" t="s">
        <v>586</v>
      </c>
      <c r="F66" s="37">
        <f t="shared" si="2"/>
        <v>0</v>
      </c>
      <c r="G66" s="39">
        <v>0</v>
      </c>
      <c r="H66" s="39">
        <v>0</v>
      </c>
    </row>
    <row r="67" spans="1:8" ht="13.5">
      <c r="A67" s="233"/>
      <c r="B67" s="234"/>
      <c r="C67" s="239"/>
      <c r="D67" s="84" t="s">
        <v>422</v>
      </c>
      <c r="E67" s="28" t="s">
        <v>587</v>
      </c>
      <c r="F67" s="37">
        <f t="shared" si="2"/>
        <v>0</v>
      </c>
      <c r="G67" s="39">
        <v>0</v>
      </c>
      <c r="H67" s="39">
        <v>0</v>
      </c>
    </row>
    <row r="68" spans="1:8" ht="13.5">
      <c r="A68" s="233"/>
      <c r="B68" s="234"/>
      <c r="C68" s="205" t="s">
        <v>460</v>
      </c>
      <c r="D68" s="205"/>
      <c r="E68" s="28" t="s">
        <v>588</v>
      </c>
      <c r="F68" s="37">
        <f t="shared" si="2"/>
        <v>0</v>
      </c>
      <c r="G68" s="39">
        <v>0</v>
      </c>
      <c r="H68" s="39">
        <v>0</v>
      </c>
    </row>
    <row r="69" spans="1:8" ht="13.5">
      <c r="A69" s="233"/>
      <c r="B69" s="234"/>
      <c r="C69" s="239" t="s">
        <v>32</v>
      </c>
      <c r="D69" s="84" t="s">
        <v>31</v>
      </c>
      <c r="E69" s="28" t="s">
        <v>589</v>
      </c>
      <c r="F69" s="37">
        <f t="shared" si="2"/>
        <v>0</v>
      </c>
      <c r="G69" s="39">
        <v>0</v>
      </c>
      <c r="H69" s="39">
        <v>0</v>
      </c>
    </row>
    <row r="70" spans="1:8" ht="13.5">
      <c r="A70" s="233"/>
      <c r="B70" s="234"/>
      <c r="C70" s="239"/>
      <c r="D70" s="84" t="s">
        <v>35</v>
      </c>
      <c r="E70" s="28" t="s">
        <v>590</v>
      </c>
      <c r="F70" s="37">
        <f t="shared" si="2"/>
        <v>0</v>
      </c>
      <c r="G70" s="39">
        <v>0</v>
      </c>
      <c r="H70" s="39">
        <v>0</v>
      </c>
    </row>
    <row r="71" spans="1:8" ht="13.5">
      <c r="A71" s="233"/>
      <c r="B71" s="234"/>
      <c r="C71" s="239"/>
      <c r="D71" s="84" t="s">
        <v>36</v>
      </c>
      <c r="E71" s="28" t="s">
        <v>591</v>
      </c>
      <c r="F71" s="37">
        <f t="shared" si="2"/>
        <v>0</v>
      </c>
      <c r="G71" s="39">
        <v>0</v>
      </c>
      <c r="H71" s="39">
        <v>0</v>
      </c>
    </row>
    <row r="72" spans="1:8" ht="13.5">
      <c r="A72" s="233"/>
      <c r="B72" s="234"/>
      <c r="C72" s="239"/>
      <c r="D72" s="84" t="s">
        <v>920</v>
      </c>
      <c r="E72" s="28" t="s">
        <v>592</v>
      </c>
      <c r="F72" s="37">
        <f t="shared" si="2"/>
        <v>0</v>
      </c>
      <c r="G72" s="39">
        <v>0</v>
      </c>
      <c r="H72" s="39">
        <v>0</v>
      </c>
    </row>
    <row r="73" spans="1:8" ht="13.5">
      <c r="A73" s="233"/>
      <c r="B73" s="234"/>
      <c r="C73" s="239"/>
      <c r="D73" s="84" t="s">
        <v>422</v>
      </c>
      <c r="E73" s="28" t="s">
        <v>593</v>
      </c>
      <c r="F73" s="37">
        <f t="shared" si="2"/>
        <v>0</v>
      </c>
      <c r="G73" s="39">
        <v>0</v>
      </c>
      <c r="H73" s="39">
        <v>0</v>
      </c>
    </row>
    <row r="74" spans="1:8" ht="13.5">
      <c r="A74" s="233"/>
      <c r="B74" s="234"/>
      <c r="C74" s="239"/>
      <c r="D74" s="84" t="s">
        <v>147</v>
      </c>
      <c r="E74" s="28" t="s">
        <v>594</v>
      </c>
      <c r="F74" s="37">
        <f t="shared" si="2"/>
        <v>0</v>
      </c>
      <c r="G74" s="39">
        <v>0</v>
      </c>
      <c r="H74" s="39">
        <v>0</v>
      </c>
    </row>
    <row r="75" spans="1:8" ht="13.5">
      <c r="A75" s="233"/>
      <c r="B75" s="205" t="s">
        <v>461</v>
      </c>
      <c r="C75" s="205"/>
      <c r="D75" s="205"/>
      <c r="E75" s="30" t="s">
        <v>595</v>
      </c>
      <c r="F75" s="37">
        <f t="shared" si="2"/>
        <v>0</v>
      </c>
      <c r="G75" s="39">
        <v>0</v>
      </c>
      <c r="H75" s="39">
        <v>0</v>
      </c>
    </row>
    <row r="76" spans="1:8" ht="13.5">
      <c r="A76" s="233"/>
      <c r="B76" s="234" t="s">
        <v>32</v>
      </c>
      <c r="C76" s="205" t="s">
        <v>31</v>
      </c>
      <c r="D76" s="205"/>
      <c r="E76" s="28" t="s">
        <v>596</v>
      </c>
      <c r="F76" s="37">
        <f t="shared" si="2"/>
        <v>0</v>
      </c>
      <c r="G76" s="39">
        <v>0</v>
      </c>
      <c r="H76" s="39">
        <v>0</v>
      </c>
    </row>
    <row r="77" spans="1:8" ht="13.5">
      <c r="A77" s="233"/>
      <c r="B77" s="234"/>
      <c r="C77" s="205" t="s">
        <v>35</v>
      </c>
      <c r="D77" s="205"/>
      <c r="E77" s="28" t="s">
        <v>597</v>
      </c>
      <c r="F77" s="37">
        <f t="shared" si="2"/>
        <v>0</v>
      </c>
      <c r="G77" s="39">
        <v>0</v>
      </c>
      <c r="H77" s="39">
        <v>0</v>
      </c>
    </row>
    <row r="78" spans="1:8" ht="13.5">
      <c r="A78" s="233"/>
      <c r="B78" s="234"/>
      <c r="C78" s="205" t="s">
        <v>36</v>
      </c>
      <c r="D78" s="205"/>
      <c r="E78" s="28" t="s">
        <v>598</v>
      </c>
      <c r="F78" s="37">
        <f t="shared" si="2"/>
        <v>0</v>
      </c>
      <c r="G78" s="39">
        <v>0</v>
      </c>
      <c r="H78" s="39">
        <v>0</v>
      </c>
    </row>
    <row r="79" spans="1:8" ht="13.5">
      <c r="A79" s="233"/>
      <c r="B79" s="234"/>
      <c r="C79" s="205" t="s">
        <v>422</v>
      </c>
      <c r="D79" s="205"/>
      <c r="E79" s="28" t="s">
        <v>599</v>
      </c>
      <c r="F79" s="37">
        <f t="shared" si="2"/>
        <v>0</v>
      </c>
      <c r="G79" s="39">
        <v>0</v>
      </c>
      <c r="H79" s="39">
        <v>0</v>
      </c>
    </row>
    <row r="80" spans="1:8" ht="13.5">
      <c r="A80" s="233"/>
      <c r="B80" s="205" t="s">
        <v>462</v>
      </c>
      <c r="C80" s="205"/>
      <c r="D80" s="205"/>
      <c r="E80" s="30" t="s">
        <v>600</v>
      </c>
      <c r="F80" s="37">
        <f>F81+F82</f>
        <v>0</v>
      </c>
      <c r="G80" s="37">
        <f>G81+G82</f>
        <v>0</v>
      </c>
      <c r="H80" s="37">
        <f>H81+H82</f>
        <v>0</v>
      </c>
    </row>
    <row r="81" spans="1:8" ht="13.5">
      <c r="A81" s="233"/>
      <c r="B81" s="232" t="s">
        <v>32</v>
      </c>
      <c r="C81" s="217" t="s">
        <v>33</v>
      </c>
      <c r="D81" s="217"/>
      <c r="E81" s="28" t="s">
        <v>601</v>
      </c>
      <c r="F81" s="37">
        <f>G81+H81</f>
        <v>0</v>
      </c>
      <c r="G81" s="39">
        <v>0</v>
      </c>
      <c r="H81" s="39">
        <v>0</v>
      </c>
    </row>
    <row r="82" spans="1:8" ht="13.5">
      <c r="A82" s="233"/>
      <c r="B82" s="232"/>
      <c r="C82" s="205" t="s">
        <v>34</v>
      </c>
      <c r="D82" s="205"/>
      <c r="E82" s="28" t="s">
        <v>602</v>
      </c>
      <c r="F82" s="37">
        <f>G82+H82</f>
        <v>0</v>
      </c>
      <c r="G82" s="39">
        <v>0</v>
      </c>
      <c r="H82" s="39">
        <v>0</v>
      </c>
    </row>
    <row r="83" spans="1:8" ht="13.5">
      <c r="A83" s="233"/>
      <c r="B83" s="221" t="s">
        <v>923</v>
      </c>
      <c r="C83" s="221"/>
      <c r="D83" s="221"/>
      <c r="E83" s="30" t="s">
        <v>603</v>
      </c>
      <c r="F83" s="37">
        <f>F84+F86+F85</f>
        <v>0</v>
      </c>
      <c r="G83" s="37">
        <f>G84+G86+G85</f>
        <v>0</v>
      </c>
      <c r="H83" s="37">
        <f>H84+H86+H85</f>
        <v>0</v>
      </c>
    </row>
    <row r="84" spans="1:8" ht="13.5">
      <c r="A84" s="233"/>
      <c r="B84" s="232" t="s">
        <v>32</v>
      </c>
      <c r="C84" s="217" t="s">
        <v>33</v>
      </c>
      <c r="D84" s="217"/>
      <c r="E84" s="28" t="s">
        <v>604</v>
      </c>
      <c r="F84" s="37">
        <f>G84+H84</f>
        <v>0</v>
      </c>
      <c r="G84" s="39">
        <v>0</v>
      </c>
      <c r="H84" s="39">
        <v>0</v>
      </c>
    </row>
    <row r="85" spans="1:8" ht="13.5">
      <c r="A85" s="233"/>
      <c r="B85" s="232"/>
      <c r="C85" s="217" t="s">
        <v>456</v>
      </c>
      <c r="D85" s="217"/>
      <c r="E85" s="28" t="s">
        <v>605</v>
      </c>
      <c r="F85" s="37">
        <f>G85+H85</f>
        <v>0</v>
      </c>
      <c r="G85" s="39">
        <v>0</v>
      </c>
      <c r="H85" s="39">
        <v>0</v>
      </c>
    </row>
    <row r="86" spans="1:8" ht="13.5">
      <c r="A86" s="233"/>
      <c r="B86" s="232"/>
      <c r="C86" s="205" t="s">
        <v>34</v>
      </c>
      <c r="D86" s="205"/>
      <c r="E86" s="28" t="s">
        <v>606</v>
      </c>
      <c r="F86" s="37">
        <f>G86+H86</f>
        <v>0</v>
      </c>
      <c r="G86" s="39">
        <v>0</v>
      </c>
      <c r="H86" s="39">
        <v>0</v>
      </c>
    </row>
    <row r="87" spans="1:8" ht="29.25" customHeight="1">
      <c r="A87" s="233"/>
      <c r="B87" s="235" t="s">
        <v>924</v>
      </c>
      <c r="C87" s="235"/>
      <c r="D87" s="235"/>
      <c r="E87" s="30" t="s">
        <v>607</v>
      </c>
      <c r="F87" s="37">
        <f>F88+F89</f>
        <v>0</v>
      </c>
      <c r="G87" s="37">
        <f>G88+G89</f>
        <v>0</v>
      </c>
      <c r="H87" s="37">
        <f>H88+H89</f>
        <v>0</v>
      </c>
    </row>
    <row r="88" spans="1:8" ht="13.5">
      <c r="A88" s="233"/>
      <c r="B88" s="232" t="s">
        <v>32</v>
      </c>
      <c r="C88" s="217" t="s">
        <v>33</v>
      </c>
      <c r="D88" s="217"/>
      <c r="E88" s="28" t="s">
        <v>608</v>
      </c>
      <c r="F88" s="37">
        <f aca="true" t="shared" si="3" ref="F88:F93">G88+H88</f>
        <v>0</v>
      </c>
      <c r="G88" s="39">
        <v>0</v>
      </c>
      <c r="H88" s="39">
        <v>0</v>
      </c>
    </row>
    <row r="89" spans="1:8" ht="13.5">
      <c r="A89" s="233"/>
      <c r="B89" s="232"/>
      <c r="C89" s="205" t="s">
        <v>34</v>
      </c>
      <c r="D89" s="205"/>
      <c r="E89" s="28" t="s">
        <v>609</v>
      </c>
      <c r="F89" s="37">
        <f t="shared" si="3"/>
        <v>0</v>
      </c>
      <c r="G89" s="39">
        <v>0</v>
      </c>
      <c r="H89" s="39">
        <v>0</v>
      </c>
    </row>
    <row r="90" spans="1:8" ht="34.5" customHeight="1">
      <c r="A90" s="233"/>
      <c r="B90" s="235" t="s">
        <v>925</v>
      </c>
      <c r="C90" s="235"/>
      <c r="D90" s="235"/>
      <c r="E90" s="30" t="s">
        <v>610</v>
      </c>
      <c r="F90" s="37">
        <f t="shared" si="3"/>
        <v>0</v>
      </c>
      <c r="G90" s="39">
        <v>0</v>
      </c>
      <c r="H90" s="39">
        <v>0</v>
      </c>
    </row>
    <row r="91" spans="1:8" ht="34.5" customHeight="1">
      <c r="A91" s="233"/>
      <c r="B91" s="232" t="s">
        <v>32</v>
      </c>
      <c r="C91" s="217" t="s">
        <v>33</v>
      </c>
      <c r="D91" s="217"/>
      <c r="E91" s="30" t="s">
        <v>1056</v>
      </c>
      <c r="F91" s="37">
        <f t="shared" si="3"/>
        <v>0</v>
      </c>
      <c r="G91" s="39">
        <v>0</v>
      </c>
      <c r="H91" s="39">
        <v>0</v>
      </c>
    </row>
    <row r="92" spans="1:8" ht="34.5" customHeight="1">
      <c r="A92" s="233"/>
      <c r="B92" s="232"/>
      <c r="C92" s="205" t="s">
        <v>34</v>
      </c>
      <c r="D92" s="205"/>
      <c r="E92" s="30" t="s">
        <v>1057</v>
      </c>
      <c r="F92" s="37">
        <f t="shared" si="3"/>
        <v>0</v>
      </c>
      <c r="G92" s="39">
        <v>0</v>
      </c>
      <c r="H92" s="39">
        <v>0</v>
      </c>
    </row>
    <row r="93" spans="1:8" ht="13.5">
      <c r="A93" s="233"/>
      <c r="B93" s="217" t="s">
        <v>118</v>
      </c>
      <c r="C93" s="217"/>
      <c r="D93" s="217"/>
      <c r="E93" s="30" t="s">
        <v>611</v>
      </c>
      <c r="F93" s="37">
        <f t="shared" si="3"/>
        <v>0</v>
      </c>
      <c r="G93" s="39">
        <v>0</v>
      </c>
      <c r="H93" s="39">
        <v>0</v>
      </c>
    </row>
  </sheetData>
  <sheetProtection password="CE88" sheet="1"/>
  <mergeCells count="90">
    <mergeCell ref="B31:D31"/>
    <mergeCell ref="B32:B33"/>
    <mergeCell ref="B37:D37"/>
    <mergeCell ref="B38:B39"/>
    <mergeCell ref="C35:D35"/>
    <mergeCell ref="C36:D36"/>
    <mergeCell ref="C44:D44"/>
    <mergeCell ref="C45:C47"/>
    <mergeCell ref="C33:D33"/>
    <mergeCell ref="B43:D43"/>
    <mergeCell ref="C39:D39"/>
    <mergeCell ref="C41:D41"/>
    <mergeCell ref="C42:D42"/>
    <mergeCell ref="B40:D40"/>
    <mergeCell ref="B41:B42"/>
    <mergeCell ref="C11:D11"/>
    <mergeCell ref="C5:D5"/>
    <mergeCell ref="C9:D9"/>
    <mergeCell ref="C8:D8"/>
    <mergeCell ref="C6:D6"/>
    <mergeCell ref="C63:C67"/>
    <mergeCell ref="C12:D12"/>
    <mergeCell ref="C22:C24"/>
    <mergeCell ref="C21:D21"/>
    <mergeCell ref="C38:D38"/>
    <mergeCell ref="C18:C20"/>
    <mergeCell ref="B17:B20"/>
    <mergeCell ref="C15:D15"/>
    <mergeCell ref="C14:D14"/>
    <mergeCell ref="B14:B15"/>
    <mergeCell ref="B16:D16"/>
    <mergeCell ref="A2:D2"/>
    <mergeCell ref="A3:D3"/>
    <mergeCell ref="A4:A24"/>
    <mergeCell ref="B4:D4"/>
    <mergeCell ref="B5:B6"/>
    <mergeCell ref="B11:B12"/>
    <mergeCell ref="B13:D13"/>
    <mergeCell ref="B7:D7"/>
    <mergeCell ref="B8:B9"/>
    <mergeCell ref="B10:D10"/>
    <mergeCell ref="B21:B24"/>
    <mergeCell ref="B28:D28"/>
    <mergeCell ref="C17:D17"/>
    <mergeCell ref="A26:D26"/>
    <mergeCell ref="A27:D27"/>
    <mergeCell ref="C30:D30"/>
    <mergeCell ref="A28:A51"/>
    <mergeCell ref="C48:D48"/>
    <mergeCell ref="C49:C51"/>
    <mergeCell ref="B44:B51"/>
    <mergeCell ref="C77:D77"/>
    <mergeCell ref="B80:D80"/>
    <mergeCell ref="A54:D54"/>
    <mergeCell ref="A55:D55"/>
    <mergeCell ref="B56:D56"/>
    <mergeCell ref="C57:D57"/>
    <mergeCell ref="B57:B74"/>
    <mergeCell ref="C58:C61"/>
    <mergeCell ref="C69:C74"/>
    <mergeCell ref="B83:D83"/>
    <mergeCell ref="B88:B89"/>
    <mergeCell ref="C88:D88"/>
    <mergeCell ref="C89:D89"/>
    <mergeCell ref="B87:D87"/>
    <mergeCell ref="B29:B30"/>
    <mergeCell ref="B34:D34"/>
    <mergeCell ref="B35:B36"/>
    <mergeCell ref="C32:D32"/>
    <mergeCell ref="C29:D29"/>
    <mergeCell ref="B90:D90"/>
    <mergeCell ref="C62:D62"/>
    <mergeCell ref="B75:D75"/>
    <mergeCell ref="C76:D76"/>
    <mergeCell ref="B84:B86"/>
    <mergeCell ref="C84:D84"/>
    <mergeCell ref="C86:D86"/>
    <mergeCell ref="B81:B82"/>
    <mergeCell ref="C81:D81"/>
    <mergeCell ref="C82:D82"/>
    <mergeCell ref="B91:B92"/>
    <mergeCell ref="C91:D91"/>
    <mergeCell ref="C92:D92"/>
    <mergeCell ref="B93:D93"/>
    <mergeCell ref="C85:D85"/>
    <mergeCell ref="A56:A93"/>
    <mergeCell ref="B76:B79"/>
    <mergeCell ref="C79:D79"/>
    <mergeCell ref="C78:D78"/>
    <mergeCell ref="C68:D68"/>
  </mergeCells>
  <printOptions/>
  <pageMargins left="0.7" right="0.7" top="0.75" bottom="0.75" header="0.3" footer="0.3"/>
  <pageSetup horizontalDpi="600" verticalDpi="600" orientation="portrait" paperSize="9" scale="80" r:id="rId1"/>
  <rowBreaks count="1" manualBreakCount="1">
    <brk id="5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9.7109375" style="80" customWidth="1"/>
    <col min="2" max="2" width="9.140625" style="80" customWidth="1"/>
    <col min="3" max="3" width="72.57421875" style="80" customWidth="1"/>
    <col min="4" max="16384" width="9.140625" style="80" customWidth="1"/>
  </cols>
  <sheetData>
    <row r="1" spans="1:7" ht="42" customHeight="1">
      <c r="A1" s="247" t="s">
        <v>926</v>
      </c>
      <c r="B1" s="247"/>
      <c r="C1" s="247"/>
      <c r="D1" s="59" t="s">
        <v>167</v>
      </c>
      <c r="E1" s="60" t="s">
        <v>443</v>
      </c>
      <c r="F1" s="60" t="s">
        <v>927</v>
      </c>
      <c r="G1" s="60" t="s">
        <v>928</v>
      </c>
    </row>
    <row r="2" spans="1:7" ht="24" customHeight="1">
      <c r="A2" s="212" t="s">
        <v>891</v>
      </c>
      <c r="B2" s="212"/>
      <c r="C2" s="212"/>
      <c r="D2" s="26" t="s">
        <v>197</v>
      </c>
      <c r="E2" s="36">
        <f>E3+E4+E5+E6</f>
        <v>0</v>
      </c>
      <c r="F2" s="36">
        <f>F3+F4+F5+F6</f>
        <v>0</v>
      </c>
      <c r="G2" s="36">
        <f>G3+G4+G5+G6</f>
        <v>0</v>
      </c>
    </row>
    <row r="3" spans="1:9" ht="13.5">
      <c r="A3" s="234" t="s">
        <v>38</v>
      </c>
      <c r="B3" s="221" t="s">
        <v>892</v>
      </c>
      <c r="C3" s="221"/>
      <c r="D3" s="30" t="s">
        <v>198</v>
      </c>
      <c r="E3" s="37">
        <f>F3+G3</f>
        <v>0</v>
      </c>
      <c r="F3" s="39">
        <v>0</v>
      </c>
      <c r="G3" s="39">
        <v>0</v>
      </c>
      <c r="I3" s="80" t="str">
        <f>IF(AND(SUM(E2:G11)&gt;0,SUM(E15:G22)&gt;0),"Sociālais dienests norāda tikai par personām kuras pakalpojumu saņēma dzīvesvietā","OK")</f>
        <v>OK</v>
      </c>
    </row>
    <row r="4" spans="1:7" ht="13.5">
      <c r="A4" s="234"/>
      <c r="B4" s="205" t="s">
        <v>893</v>
      </c>
      <c r="C4" s="205"/>
      <c r="D4" s="30" t="s">
        <v>199</v>
      </c>
      <c r="E4" s="37">
        <f>F4+G4</f>
        <v>0</v>
      </c>
      <c r="F4" s="39">
        <v>0</v>
      </c>
      <c r="G4" s="39">
        <v>0</v>
      </c>
    </row>
    <row r="5" spans="1:7" ht="13.5">
      <c r="A5" s="234"/>
      <c r="B5" s="248" t="s">
        <v>894</v>
      </c>
      <c r="C5" s="248"/>
      <c r="D5" s="30" t="s">
        <v>200</v>
      </c>
      <c r="E5" s="37">
        <f>F5+G5</f>
        <v>0</v>
      </c>
      <c r="F5" s="39">
        <v>0</v>
      </c>
      <c r="G5" s="39">
        <v>0</v>
      </c>
    </row>
    <row r="6" spans="1:7" ht="13.5">
      <c r="A6" s="234"/>
      <c r="B6" s="222" t="s">
        <v>895</v>
      </c>
      <c r="C6" s="222"/>
      <c r="D6" s="30" t="s">
        <v>201</v>
      </c>
      <c r="E6" s="37">
        <f>F6+G6</f>
        <v>0</v>
      </c>
      <c r="F6" s="39">
        <v>0</v>
      </c>
      <c r="G6" s="39">
        <v>0</v>
      </c>
    </row>
    <row r="7" spans="1:7" ht="13.5">
      <c r="A7" s="212" t="s">
        <v>896</v>
      </c>
      <c r="B7" s="212"/>
      <c r="C7" s="212"/>
      <c r="D7" s="26" t="s">
        <v>954</v>
      </c>
      <c r="E7" s="36">
        <f>E8+E9+E10+E11</f>
        <v>0</v>
      </c>
      <c r="F7" s="36">
        <f>F8+F9+F10+F11</f>
        <v>0</v>
      </c>
      <c r="G7" s="36">
        <f>G8+G9+G10+G11</f>
        <v>0</v>
      </c>
    </row>
    <row r="8" spans="1:7" ht="13.5">
      <c r="A8" s="234" t="s">
        <v>38</v>
      </c>
      <c r="B8" s="221" t="s">
        <v>892</v>
      </c>
      <c r="C8" s="221"/>
      <c r="D8" s="30" t="s">
        <v>955</v>
      </c>
      <c r="E8" s="37">
        <f>F8+G8</f>
        <v>0</v>
      </c>
      <c r="F8" s="39">
        <v>0</v>
      </c>
      <c r="G8" s="39">
        <v>0</v>
      </c>
    </row>
    <row r="9" spans="1:7" ht="13.5">
      <c r="A9" s="234"/>
      <c r="B9" s="205" t="s">
        <v>893</v>
      </c>
      <c r="C9" s="205"/>
      <c r="D9" s="30" t="s">
        <v>956</v>
      </c>
      <c r="E9" s="37">
        <f>F9+G9</f>
        <v>0</v>
      </c>
      <c r="F9" s="39">
        <v>0</v>
      </c>
      <c r="G9" s="39">
        <v>0</v>
      </c>
    </row>
    <row r="10" spans="1:7" ht="13.5">
      <c r="A10" s="234"/>
      <c r="B10" s="248" t="s">
        <v>894</v>
      </c>
      <c r="C10" s="248"/>
      <c r="D10" s="30" t="s">
        <v>957</v>
      </c>
      <c r="E10" s="37">
        <f>F10+G10</f>
        <v>0</v>
      </c>
      <c r="F10" s="39">
        <v>0</v>
      </c>
      <c r="G10" s="39">
        <v>0</v>
      </c>
    </row>
    <row r="11" spans="1:7" ht="13.5">
      <c r="A11" s="234"/>
      <c r="B11" s="222" t="s">
        <v>895</v>
      </c>
      <c r="C11" s="222"/>
      <c r="D11" s="30" t="s">
        <v>958</v>
      </c>
      <c r="E11" s="37">
        <f>F11+G11</f>
        <v>0</v>
      </c>
      <c r="F11" s="39">
        <v>0</v>
      </c>
      <c r="G11" s="39">
        <v>0</v>
      </c>
    </row>
    <row r="12" spans="1:7" ht="13.5">
      <c r="A12" s="144"/>
      <c r="B12" s="72"/>
      <c r="C12" s="72"/>
      <c r="D12" s="76"/>
      <c r="E12" s="134"/>
      <c r="F12" s="160"/>
      <c r="G12" s="160"/>
    </row>
    <row r="13" spans="1:7" ht="13.5">
      <c r="A13" s="144"/>
      <c r="B13" s="72"/>
      <c r="C13" s="72"/>
      <c r="D13" s="76"/>
      <c r="E13" s="134"/>
      <c r="F13" s="160"/>
      <c r="G13" s="160"/>
    </row>
    <row r="14" spans="1:7" ht="38.25">
      <c r="A14" s="247" t="s">
        <v>807</v>
      </c>
      <c r="B14" s="247"/>
      <c r="C14" s="247"/>
      <c r="D14" s="59" t="s">
        <v>167</v>
      </c>
      <c r="E14" s="60" t="s">
        <v>443</v>
      </c>
      <c r="F14" s="60" t="s">
        <v>927</v>
      </c>
      <c r="G14" s="60" t="s">
        <v>928</v>
      </c>
    </row>
    <row r="15" spans="1:7" ht="13.5">
      <c r="A15" s="212" t="s">
        <v>808</v>
      </c>
      <c r="B15" s="212"/>
      <c r="C15" s="212"/>
      <c r="D15" s="26" t="s">
        <v>202</v>
      </c>
      <c r="E15" s="36">
        <f>E16+E17+E18</f>
        <v>26</v>
      </c>
      <c r="F15" s="36">
        <f>F16+F17+F18</f>
        <v>12</v>
      </c>
      <c r="G15" s="36">
        <f>G16+G17+G18</f>
        <v>14</v>
      </c>
    </row>
    <row r="16" spans="1:7" ht="13.5">
      <c r="A16" s="234" t="s">
        <v>30</v>
      </c>
      <c r="B16" s="249" t="s">
        <v>842</v>
      </c>
      <c r="C16" s="249"/>
      <c r="D16" s="30" t="s">
        <v>203</v>
      </c>
      <c r="E16" s="37">
        <f>F16+G16</f>
        <v>19</v>
      </c>
      <c r="F16" s="39">
        <v>11</v>
      </c>
      <c r="G16" s="39">
        <v>8</v>
      </c>
    </row>
    <row r="17" spans="1:7" ht="13.5">
      <c r="A17" s="234"/>
      <c r="B17" s="205" t="s">
        <v>39</v>
      </c>
      <c r="C17" s="205"/>
      <c r="D17" s="30" t="s">
        <v>204</v>
      </c>
      <c r="E17" s="37">
        <f>F17+G17</f>
        <v>7</v>
      </c>
      <c r="F17" s="39">
        <v>1</v>
      </c>
      <c r="G17" s="39">
        <v>6</v>
      </c>
    </row>
    <row r="18" spans="1:7" ht="13.5">
      <c r="A18" s="234"/>
      <c r="B18" s="221" t="s">
        <v>40</v>
      </c>
      <c r="C18" s="221"/>
      <c r="D18" s="30" t="s">
        <v>205</v>
      </c>
      <c r="E18" s="37">
        <f>F18+G18</f>
        <v>0</v>
      </c>
      <c r="F18" s="39">
        <v>0</v>
      </c>
      <c r="G18" s="39">
        <v>0</v>
      </c>
    </row>
    <row r="19" spans="1:7" ht="13.5">
      <c r="A19" s="212" t="s">
        <v>809</v>
      </c>
      <c r="B19" s="212"/>
      <c r="C19" s="212"/>
      <c r="D19" s="26" t="s">
        <v>959</v>
      </c>
      <c r="E19" s="36">
        <f>E20+E21+E22</f>
        <v>10</v>
      </c>
      <c r="F19" s="36">
        <f>F20+F21+F22</f>
        <v>0</v>
      </c>
      <c r="G19" s="36">
        <f>G20+G21+G22</f>
        <v>10</v>
      </c>
    </row>
    <row r="20" spans="1:7" ht="13.5">
      <c r="A20" s="234" t="s">
        <v>30</v>
      </c>
      <c r="B20" s="249" t="s">
        <v>842</v>
      </c>
      <c r="C20" s="249"/>
      <c r="D20" s="30" t="s">
        <v>960</v>
      </c>
      <c r="E20" s="37">
        <f>F20+G20</f>
        <v>9</v>
      </c>
      <c r="F20" s="39">
        <v>0</v>
      </c>
      <c r="G20" s="39">
        <v>9</v>
      </c>
    </row>
    <row r="21" spans="1:7" ht="13.5">
      <c r="A21" s="234"/>
      <c r="B21" s="205" t="s">
        <v>39</v>
      </c>
      <c r="C21" s="205"/>
      <c r="D21" s="30" t="s">
        <v>961</v>
      </c>
      <c r="E21" s="37">
        <f>F21+G21</f>
        <v>1</v>
      </c>
      <c r="F21" s="39">
        <v>0</v>
      </c>
      <c r="G21" s="39">
        <v>1</v>
      </c>
    </row>
    <row r="22" spans="1:7" ht="13.5">
      <c r="A22" s="234"/>
      <c r="B22" s="221" t="s">
        <v>40</v>
      </c>
      <c r="C22" s="221"/>
      <c r="D22" s="30" t="s">
        <v>962</v>
      </c>
      <c r="E22" s="37">
        <f>F22+G22</f>
        <v>0</v>
      </c>
      <c r="F22" s="39">
        <v>0</v>
      </c>
      <c r="G22" s="39">
        <v>0</v>
      </c>
    </row>
    <row r="23" spans="1:7" ht="13.5">
      <c r="A23" s="144"/>
      <c r="B23" s="79"/>
      <c r="C23" s="79"/>
      <c r="D23" s="76"/>
      <c r="E23" s="134"/>
      <c r="F23" s="160"/>
      <c r="G23" s="160"/>
    </row>
    <row r="24" spans="1:7" ht="13.5">
      <c r="A24" s="144"/>
      <c r="B24" s="79"/>
      <c r="C24" s="79"/>
      <c r="D24" s="76"/>
      <c r="E24" s="134"/>
      <c r="F24" s="160"/>
      <c r="G24" s="160"/>
    </row>
    <row r="25" spans="1:7" ht="25.5">
      <c r="A25" s="223" t="s">
        <v>447</v>
      </c>
      <c r="B25" s="223"/>
      <c r="C25" s="223"/>
      <c r="D25" s="59" t="s">
        <v>167</v>
      </c>
      <c r="E25" s="60" t="s">
        <v>398</v>
      </c>
      <c r="F25" s="60" t="s">
        <v>420</v>
      </c>
      <c r="G25" s="60" t="s">
        <v>421</v>
      </c>
    </row>
    <row r="26" spans="1:7" ht="13.5">
      <c r="A26" s="212" t="s">
        <v>806</v>
      </c>
      <c r="B26" s="212"/>
      <c r="C26" s="212"/>
      <c r="D26" s="26" t="s">
        <v>206</v>
      </c>
      <c r="E26" s="36">
        <f>E27+E31</f>
        <v>0</v>
      </c>
      <c r="F26" s="36">
        <f>F27+F31</f>
        <v>0</v>
      </c>
      <c r="G26" s="36">
        <f>G27+G31</f>
        <v>0</v>
      </c>
    </row>
    <row r="27" spans="1:7" ht="13.5">
      <c r="A27" s="250" t="s">
        <v>30</v>
      </c>
      <c r="B27" s="205" t="s">
        <v>423</v>
      </c>
      <c r="C27" s="205"/>
      <c r="D27" s="30" t="s">
        <v>207</v>
      </c>
      <c r="E27" s="37">
        <f>E28+E30+E29</f>
        <v>0</v>
      </c>
      <c r="F27" s="37">
        <f>F28+F30+F29</f>
        <v>0</v>
      </c>
      <c r="G27" s="37">
        <f>G28+G30+G29</f>
        <v>0</v>
      </c>
    </row>
    <row r="28" spans="1:7" ht="13.5">
      <c r="A28" s="250"/>
      <c r="B28" s="234" t="s">
        <v>32</v>
      </c>
      <c r="C28" s="4" t="s">
        <v>841</v>
      </c>
      <c r="D28" s="28" t="s">
        <v>542</v>
      </c>
      <c r="E28" s="37">
        <f>F28+G28</f>
        <v>0</v>
      </c>
      <c r="F28" s="39">
        <v>0</v>
      </c>
      <c r="G28" s="39">
        <v>0</v>
      </c>
    </row>
    <row r="29" spans="1:7" ht="13.5">
      <c r="A29" s="250"/>
      <c r="B29" s="234"/>
      <c r="C29" s="145" t="s">
        <v>839</v>
      </c>
      <c r="D29" s="28" t="s">
        <v>543</v>
      </c>
      <c r="E29" s="37">
        <f>F29+G29</f>
        <v>0</v>
      </c>
      <c r="F29" s="39">
        <v>0</v>
      </c>
      <c r="G29" s="39">
        <v>0</v>
      </c>
    </row>
    <row r="30" spans="1:7" ht="13.5">
      <c r="A30" s="250"/>
      <c r="B30" s="234"/>
      <c r="C30" s="145" t="s">
        <v>840</v>
      </c>
      <c r="D30" s="28" t="s">
        <v>544</v>
      </c>
      <c r="E30" s="37">
        <f>F30+G30</f>
        <v>0</v>
      </c>
      <c r="F30" s="39">
        <v>0</v>
      </c>
      <c r="G30" s="39">
        <v>0</v>
      </c>
    </row>
    <row r="31" spans="1:7" ht="13.5">
      <c r="A31" s="250"/>
      <c r="B31" s="205" t="s">
        <v>424</v>
      </c>
      <c r="C31" s="205"/>
      <c r="D31" s="30" t="s">
        <v>208</v>
      </c>
      <c r="E31" s="37">
        <f>E32+E33+E34</f>
        <v>0</v>
      </c>
      <c r="F31" s="37">
        <f>F32+F33+F34</f>
        <v>0</v>
      </c>
      <c r="G31" s="37">
        <f>G32+G33+G34</f>
        <v>0</v>
      </c>
    </row>
    <row r="32" spans="1:7" ht="13.5">
      <c r="A32" s="250"/>
      <c r="B32" s="234" t="s">
        <v>32</v>
      </c>
      <c r="C32" s="4" t="s">
        <v>890</v>
      </c>
      <c r="D32" s="28" t="s">
        <v>545</v>
      </c>
      <c r="E32" s="37">
        <f>G32+F32</f>
        <v>0</v>
      </c>
      <c r="F32" s="39">
        <v>0</v>
      </c>
      <c r="G32" s="39">
        <v>0</v>
      </c>
    </row>
    <row r="33" spans="1:7" ht="13.5">
      <c r="A33" s="250"/>
      <c r="B33" s="234"/>
      <c r="C33" s="145" t="s">
        <v>871</v>
      </c>
      <c r="D33" s="28" t="s">
        <v>546</v>
      </c>
      <c r="E33" s="37">
        <f>G33+F33</f>
        <v>0</v>
      </c>
      <c r="F33" s="39">
        <v>0</v>
      </c>
      <c r="G33" s="39">
        <v>0</v>
      </c>
    </row>
    <row r="34" spans="1:7" ht="13.5">
      <c r="A34" s="250"/>
      <c r="B34" s="234"/>
      <c r="C34" s="145" t="s">
        <v>872</v>
      </c>
      <c r="D34" s="28" t="s">
        <v>547</v>
      </c>
      <c r="E34" s="37">
        <f>G34+F34</f>
        <v>0</v>
      </c>
      <c r="F34" s="168">
        <v>0</v>
      </c>
      <c r="G34" s="168">
        <v>0</v>
      </c>
    </row>
  </sheetData>
  <sheetProtection password="CE88" sheet="1"/>
  <mergeCells count="31">
    <mergeCell ref="A25:C25"/>
    <mergeCell ref="A20:A22"/>
    <mergeCell ref="A26:C26"/>
    <mergeCell ref="A27:A34"/>
    <mergeCell ref="B27:C27"/>
    <mergeCell ref="B28:B30"/>
    <mergeCell ref="B31:C31"/>
    <mergeCell ref="B32:B34"/>
    <mergeCell ref="B16:C16"/>
    <mergeCell ref="B17:C17"/>
    <mergeCell ref="B18:C18"/>
    <mergeCell ref="A19:C19"/>
    <mergeCell ref="B21:C21"/>
    <mergeCell ref="B22:C22"/>
    <mergeCell ref="B20:C20"/>
    <mergeCell ref="A7:C7"/>
    <mergeCell ref="A8:A11"/>
    <mergeCell ref="B8:C8"/>
    <mergeCell ref="B9:C9"/>
    <mergeCell ref="B10:C10"/>
    <mergeCell ref="B11:C11"/>
    <mergeCell ref="A14:C14"/>
    <mergeCell ref="A15:C15"/>
    <mergeCell ref="A16:A18"/>
    <mergeCell ref="A1:C1"/>
    <mergeCell ref="A2:C2"/>
    <mergeCell ref="A3:A6"/>
    <mergeCell ref="B3:C3"/>
    <mergeCell ref="B4:C4"/>
    <mergeCell ref="B5:C5"/>
    <mergeCell ref="B6:C6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4"/>
  <sheetViews>
    <sheetView zoomScale="70" zoomScaleNormal="70" zoomScalePageLayoutView="0" workbookViewId="0" topLeftCell="A25">
      <selection activeCell="K45" sqref="K45"/>
    </sheetView>
  </sheetViews>
  <sheetFormatPr defaultColWidth="9.140625" defaultRowHeight="12.75"/>
  <cols>
    <col min="1" max="1" width="13.8515625" style="46" customWidth="1"/>
    <col min="2" max="3" width="8.00390625" style="49" customWidth="1"/>
    <col min="4" max="4" width="35.8515625" style="49" customWidth="1"/>
    <col min="5" max="5" width="11.28125" style="47" customWidth="1"/>
    <col min="6" max="6" width="8.57421875" style="46" customWidth="1"/>
    <col min="7" max="7" width="8.140625" style="46" customWidth="1"/>
    <col min="8" max="8" width="7.7109375" style="46" customWidth="1"/>
    <col min="9" max="16384" width="9.140625" style="46" customWidth="1"/>
  </cols>
  <sheetData>
    <row r="1" spans="1:8" ht="43.5" customHeight="1">
      <c r="A1" s="252" t="s">
        <v>810</v>
      </c>
      <c r="B1" s="252"/>
      <c r="C1" s="252"/>
      <c r="D1" s="252"/>
      <c r="E1" s="59" t="s">
        <v>167</v>
      </c>
      <c r="F1" s="60" t="s">
        <v>16</v>
      </c>
      <c r="G1" s="60" t="s">
        <v>21</v>
      </c>
      <c r="H1" s="60" t="s">
        <v>22</v>
      </c>
    </row>
    <row r="2" spans="1:8" ht="25.5" customHeight="1">
      <c r="A2" s="238" t="s">
        <v>802</v>
      </c>
      <c r="B2" s="238"/>
      <c r="C2" s="238"/>
      <c r="D2" s="238"/>
      <c r="E2" s="62" t="s">
        <v>612</v>
      </c>
      <c r="F2" s="61">
        <f>G2+H2</f>
        <v>26</v>
      </c>
      <c r="G2" s="185">
        <v>12</v>
      </c>
      <c r="H2" s="185">
        <v>14</v>
      </c>
    </row>
    <row r="3" spans="1:8" ht="22.5" customHeight="1">
      <c r="A3" s="241" t="s">
        <v>811</v>
      </c>
      <c r="B3" s="235" t="s">
        <v>41</v>
      </c>
      <c r="C3" s="235"/>
      <c r="D3" s="235"/>
      <c r="E3" s="30" t="s">
        <v>613</v>
      </c>
      <c r="F3" s="61">
        <f>G3+H3</f>
        <v>26</v>
      </c>
      <c r="G3" s="41">
        <v>12</v>
      </c>
      <c r="H3" s="41">
        <v>14</v>
      </c>
    </row>
    <row r="4" spans="1:8" ht="28.5" customHeight="1">
      <c r="A4" s="241"/>
      <c r="B4" s="235" t="s">
        <v>42</v>
      </c>
      <c r="C4" s="235"/>
      <c r="D4" s="235"/>
      <c r="E4" s="30" t="s">
        <v>614</v>
      </c>
      <c r="F4" s="61">
        <f>G4+H4</f>
        <v>0</v>
      </c>
      <c r="G4" s="41">
        <v>0</v>
      </c>
      <c r="H4" s="41">
        <v>0</v>
      </c>
    </row>
    <row r="5" spans="1:8" ht="13.5">
      <c r="A5" s="75"/>
      <c r="B5" s="146"/>
      <c r="C5" s="146"/>
      <c r="D5" s="146"/>
      <c r="E5" s="76"/>
      <c r="F5" s="147"/>
      <c r="G5" s="169"/>
      <c r="H5" s="169"/>
    </row>
    <row r="6" spans="1:8" ht="37.5" customHeight="1">
      <c r="A6" s="252" t="s">
        <v>812</v>
      </c>
      <c r="B6" s="252"/>
      <c r="C6" s="252"/>
      <c r="D6" s="252"/>
      <c r="E6" s="252"/>
      <c r="F6" s="252"/>
      <c r="G6" s="252"/>
      <c r="H6" s="252"/>
    </row>
    <row r="7" spans="1:8" ht="27" customHeight="1">
      <c r="A7" s="252" t="s">
        <v>813</v>
      </c>
      <c r="B7" s="252"/>
      <c r="C7" s="252"/>
      <c r="D7" s="252"/>
      <c r="E7" s="59" t="s">
        <v>167</v>
      </c>
      <c r="F7" s="60" t="s">
        <v>16</v>
      </c>
      <c r="G7" s="60" t="s">
        <v>21</v>
      </c>
      <c r="H7" s="60" t="s">
        <v>22</v>
      </c>
    </row>
    <row r="8" spans="1:10" ht="13.5">
      <c r="A8" s="248" t="s">
        <v>43</v>
      </c>
      <c r="B8" s="248"/>
      <c r="C8" s="248"/>
      <c r="D8" s="248"/>
      <c r="E8" s="26" t="s">
        <v>209</v>
      </c>
      <c r="F8" s="61">
        <f>F9+F18+F27+F36+F45+F54</f>
        <v>19</v>
      </c>
      <c r="G8" s="61">
        <f>G9+G18+G27+G36+G45+G54</f>
        <v>10</v>
      </c>
      <c r="H8" s="61">
        <f>H9+H18+H27+H36+H45+H54</f>
        <v>9</v>
      </c>
      <c r="J8" s="141"/>
    </row>
    <row r="9" spans="1:10" ht="13.5">
      <c r="A9" s="233" t="s">
        <v>44</v>
      </c>
      <c r="B9" s="238" t="s">
        <v>45</v>
      </c>
      <c r="C9" s="238"/>
      <c r="D9" s="238"/>
      <c r="E9" s="30" t="s">
        <v>210</v>
      </c>
      <c r="F9" s="40">
        <f>F10+F11+F12+F13+F14</f>
        <v>0</v>
      </c>
      <c r="G9" s="40">
        <f>G10+G11+G12+G13+G14</f>
        <v>0</v>
      </c>
      <c r="H9" s="40">
        <f>H10+H11+H12+H13+H14</f>
        <v>0</v>
      </c>
      <c r="J9" s="141"/>
    </row>
    <row r="10" spans="1:8" ht="13.5">
      <c r="A10" s="233"/>
      <c r="B10" s="233" t="s">
        <v>32</v>
      </c>
      <c r="C10" s="249" t="s">
        <v>46</v>
      </c>
      <c r="D10" s="249"/>
      <c r="E10" s="28" t="s">
        <v>211</v>
      </c>
      <c r="F10" s="40">
        <f aca="true" t="shared" si="0" ref="F10:F16">G10+H10</f>
        <v>0</v>
      </c>
      <c r="G10" s="41">
        <v>0</v>
      </c>
      <c r="H10" s="41">
        <v>0</v>
      </c>
    </row>
    <row r="11" spans="1:8" ht="13.5">
      <c r="A11" s="233"/>
      <c r="B11" s="233"/>
      <c r="C11" s="249" t="s">
        <v>47</v>
      </c>
      <c r="D11" s="249"/>
      <c r="E11" s="28" t="s">
        <v>212</v>
      </c>
      <c r="F11" s="40">
        <f t="shared" si="0"/>
        <v>0</v>
      </c>
      <c r="G11" s="41">
        <v>0</v>
      </c>
      <c r="H11" s="41">
        <v>0</v>
      </c>
    </row>
    <row r="12" spans="1:8" ht="13.5">
      <c r="A12" s="233"/>
      <c r="B12" s="233"/>
      <c r="C12" s="249" t="s">
        <v>48</v>
      </c>
      <c r="D12" s="249"/>
      <c r="E12" s="28" t="s">
        <v>213</v>
      </c>
      <c r="F12" s="40">
        <f t="shared" si="0"/>
        <v>0</v>
      </c>
      <c r="G12" s="41">
        <v>0</v>
      </c>
      <c r="H12" s="41">
        <v>0</v>
      </c>
    </row>
    <row r="13" spans="1:8" ht="13.5">
      <c r="A13" s="233"/>
      <c r="B13" s="233"/>
      <c r="C13" s="249" t="s">
        <v>49</v>
      </c>
      <c r="D13" s="249"/>
      <c r="E13" s="28" t="s">
        <v>214</v>
      </c>
      <c r="F13" s="40">
        <f t="shared" si="0"/>
        <v>0</v>
      </c>
      <c r="G13" s="41">
        <v>0</v>
      </c>
      <c r="H13" s="41">
        <v>0</v>
      </c>
    </row>
    <row r="14" spans="1:8" ht="13.5">
      <c r="A14" s="233"/>
      <c r="B14" s="233"/>
      <c r="C14" s="251" t="s">
        <v>50</v>
      </c>
      <c r="D14" s="251"/>
      <c r="E14" s="28" t="s">
        <v>215</v>
      </c>
      <c r="F14" s="40">
        <f t="shared" si="0"/>
        <v>0</v>
      </c>
      <c r="G14" s="41">
        <v>0</v>
      </c>
      <c r="H14" s="41">
        <v>0</v>
      </c>
    </row>
    <row r="15" spans="1:8" ht="13.5">
      <c r="A15" s="233"/>
      <c r="B15" s="233"/>
      <c r="C15" s="233" t="s">
        <v>32</v>
      </c>
      <c r="D15" s="35" t="s">
        <v>465</v>
      </c>
      <c r="E15" s="28" t="s">
        <v>216</v>
      </c>
      <c r="F15" s="40">
        <f t="shared" si="0"/>
        <v>0</v>
      </c>
      <c r="G15" s="41">
        <v>0</v>
      </c>
      <c r="H15" s="41">
        <v>0</v>
      </c>
    </row>
    <row r="16" spans="1:8" ht="13.5">
      <c r="A16" s="233"/>
      <c r="B16" s="233"/>
      <c r="C16" s="233"/>
      <c r="D16" s="35" t="s">
        <v>160</v>
      </c>
      <c r="E16" s="28" t="s">
        <v>217</v>
      </c>
      <c r="F16" s="40">
        <f t="shared" si="0"/>
        <v>0</v>
      </c>
      <c r="G16" s="41">
        <v>0</v>
      </c>
      <c r="H16" s="41">
        <v>0</v>
      </c>
    </row>
    <row r="17" spans="1:8" ht="13.5">
      <c r="A17" s="233"/>
      <c r="B17" s="233"/>
      <c r="C17" s="233"/>
      <c r="D17" s="35" t="s">
        <v>919</v>
      </c>
      <c r="E17" s="28" t="s">
        <v>536</v>
      </c>
      <c r="F17" s="40">
        <f>G17+H17</f>
        <v>0</v>
      </c>
      <c r="G17" s="41">
        <v>0</v>
      </c>
      <c r="H17" s="41">
        <v>0</v>
      </c>
    </row>
    <row r="18" spans="1:10" ht="13.5">
      <c r="A18" s="233"/>
      <c r="B18" s="238" t="s">
        <v>1028</v>
      </c>
      <c r="C18" s="238"/>
      <c r="D18" s="238"/>
      <c r="E18" s="30" t="s">
        <v>218</v>
      </c>
      <c r="F18" s="40">
        <f>F19+F20+F21+F22+F23</f>
        <v>0</v>
      </c>
      <c r="G18" s="40">
        <f>G19+G20+G21+G22+G23</f>
        <v>0</v>
      </c>
      <c r="H18" s="40">
        <f>H19+H20+H21+H22+H23</f>
        <v>0</v>
      </c>
      <c r="J18" s="141"/>
    </row>
    <row r="19" spans="1:8" ht="13.5">
      <c r="A19" s="233"/>
      <c r="B19" s="233" t="s">
        <v>32</v>
      </c>
      <c r="C19" s="249" t="s">
        <v>46</v>
      </c>
      <c r="D19" s="249"/>
      <c r="E19" s="28" t="s">
        <v>219</v>
      </c>
      <c r="F19" s="40">
        <f aca="true" t="shared" si="1" ref="F19:F25">G19+H19</f>
        <v>0</v>
      </c>
      <c r="G19" s="41">
        <v>0</v>
      </c>
      <c r="H19" s="41">
        <v>0</v>
      </c>
    </row>
    <row r="20" spans="1:8" ht="13.5">
      <c r="A20" s="233"/>
      <c r="B20" s="233"/>
      <c r="C20" s="249" t="s">
        <v>47</v>
      </c>
      <c r="D20" s="249"/>
      <c r="E20" s="28" t="s">
        <v>220</v>
      </c>
      <c r="F20" s="40">
        <f t="shared" si="1"/>
        <v>0</v>
      </c>
      <c r="G20" s="41">
        <v>0</v>
      </c>
      <c r="H20" s="41">
        <v>0</v>
      </c>
    </row>
    <row r="21" spans="1:8" ht="13.5">
      <c r="A21" s="233"/>
      <c r="B21" s="233"/>
      <c r="C21" s="249" t="s">
        <v>48</v>
      </c>
      <c r="D21" s="249"/>
      <c r="E21" s="28" t="s">
        <v>221</v>
      </c>
      <c r="F21" s="40">
        <f t="shared" si="1"/>
        <v>0</v>
      </c>
      <c r="G21" s="41">
        <v>0</v>
      </c>
      <c r="H21" s="41">
        <v>0</v>
      </c>
    </row>
    <row r="22" spans="1:8" ht="13.5">
      <c r="A22" s="233"/>
      <c r="B22" s="233"/>
      <c r="C22" s="249" t="s">
        <v>49</v>
      </c>
      <c r="D22" s="249"/>
      <c r="E22" s="28" t="s">
        <v>222</v>
      </c>
      <c r="F22" s="40">
        <f t="shared" si="1"/>
        <v>0</v>
      </c>
      <c r="G22" s="41">
        <v>0</v>
      </c>
      <c r="H22" s="41">
        <v>0</v>
      </c>
    </row>
    <row r="23" spans="1:8" ht="13.5">
      <c r="A23" s="233"/>
      <c r="B23" s="233"/>
      <c r="C23" s="251" t="s">
        <v>50</v>
      </c>
      <c r="D23" s="251"/>
      <c r="E23" s="28" t="s">
        <v>223</v>
      </c>
      <c r="F23" s="40">
        <f t="shared" si="1"/>
        <v>0</v>
      </c>
      <c r="G23" s="41">
        <v>0</v>
      </c>
      <c r="H23" s="41">
        <v>0</v>
      </c>
    </row>
    <row r="24" spans="1:8" ht="13.5">
      <c r="A24" s="233"/>
      <c r="B24" s="233"/>
      <c r="C24" s="233" t="s">
        <v>32</v>
      </c>
      <c r="D24" s="35" t="s">
        <v>465</v>
      </c>
      <c r="E24" s="28" t="s">
        <v>224</v>
      </c>
      <c r="F24" s="40">
        <f t="shared" si="1"/>
        <v>0</v>
      </c>
      <c r="G24" s="41">
        <v>0</v>
      </c>
      <c r="H24" s="41">
        <v>0</v>
      </c>
    </row>
    <row r="25" spans="1:8" ht="13.5">
      <c r="A25" s="233"/>
      <c r="B25" s="233"/>
      <c r="C25" s="233"/>
      <c r="D25" s="35" t="s">
        <v>160</v>
      </c>
      <c r="E25" s="28" t="s">
        <v>225</v>
      </c>
      <c r="F25" s="40">
        <f t="shared" si="1"/>
        <v>0</v>
      </c>
      <c r="G25" s="41">
        <v>0</v>
      </c>
      <c r="H25" s="41">
        <v>0</v>
      </c>
    </row>
    <row r="26" spans="1:8" ht="13.5">
      <c r="A26" s="233"/>
      <c r="B26" s="233"/>
      <c r="C26" s="233"/>
      <c r="D26" s="35" t="s">
        <v>919</v>
      </c>
      <c r="E26" s="28" t="s">
        <v>537</v>
      </c>
      <c r="F26" s="40">
        <f>G26+H26</f>
        <v>0</v>
      </c>
      <c r="G26" s="41">
        <v>0</v>
      </c>
      <c r="H26" s="41">
        <v>0</v>
      </c>
    </row>
    <row r="27" spans="1:10" ht="13.5">
      <c r="A27" s="233"/>
      <c r="B27" s="238" t="s">
        <v>1029</v>
      </c>
      <c r="C27" s="238"/>
      <c r="D27" s="238"/>
      <c r="E27" s="30" t="s">
        <v>226</v>
      </c>
      <c r="F27" s="40">
        <f>F28+F29+F30+F31+F32</f>
        <v>1</v>
      </c>
      <c r="G27" s="40">
        <f>G28+G29+G30+G31+G32</f>
        <v>1</v>
      </c>
      <c r="H27" s="40">
        <f>H28+H29+H30+H31+H32</f>
        <v>0</v>
      </c>
      <c r="J27" s="141"/>
    </row>
    <row r="28" spans="1:8" ht="13.5" customHeight="1">
      <c r="A28" s="233"/>
      <c r="B28" s="233" t="s">
        <v>32</v>
      </c>
      <c r="C28" s="249" t="s">
        <v>46</v>
      </c>
      <c r="D28" s="249"/>
      <c r="E28" s="28" t="s">
        <v>227</v>
      </c>
      <c r="F28" s="40">
        <f aca="true" t="shared" si="2" ref="F28:F34">G28+H28</f>
        <v>1</v>
      </c>
      <c r="G28" s="41">
        <v>1</v>
      </c>
      <c r="H28" s="41">
        <v>0</v>
      </c>
    </row>
    <row r="29" spans="1:8" ht="13.5" customHeight="1">
      <c r="A29" s="233"/>
      <c r="B29" s="233"/>
      <c r="C29" s="249" t="s">
        <v>47</v>
      </c>
      <c r="D29" s="249"/>
      <c r="E29" s="28" t="s">
        <v>228</v>
      </c>
      <c r="F29" s="40">
        <f t="shared" si="2"/>
        <v>0</v>
      </c>
      <c r="G29" s="41">
        <v>0</v>
      </c>
      <c r="H29" s="41">
        <v>0</v>
      </c>
    </row>
    <row r="30" spans="1:8" ht="13.5" customHeight="1">
      <c r="A30" s="233"/>
      <c r="B30" s="233"/>
      <c r="C30" s="249" t="s">
        <v>48</v>
      </c>
      <c r="D30" s="249"/>
      <c r="E30" s="28" t="s">
        <v>229</v>
      </c>
      <c r="F30" s="40">
        <f t="shared" si="2"/>
        <v>0</v>
      </c>
      <c r="G30" s="41">
        <v>0</v>
      </c>
      <c r="H30" s="41">
        <v>0</v>
      </c>
    </row>
    <row r="31" spans="1:8" ht="13.5" customHeight="1">
      <c r="A31" s="233"/>
      <c r="B31" s="233"/>
      <c r="C31" s="249" t="s">
        <v>49</v>
      </c>
      <c r="D31" s="249"/>
      <c r="E31" s="28" t="s">
        <v>230</v>
      </c>
      <c r="F31" s="40">
        <f t="shared" si="2"/>
        <v>0</v>
      </c>
      <c r="G31" s="41">
        <v>0</v>
      </c>
      <c r="H31" s="41">
        <v>0</v>
      </c>
    </row>
    <row r="32" spans="1:8" ht="13.5" customHeight="1">
      <c r="A32" s="233"/>
      <c r="B32" s="233"/>
      <c r="C32" s="251" t="s">
        <v>50</v>
      </c>
      <c r="D32" s="251"/>
      <c r="E32" s="28" t="s">
        <v>231</v>
      </c>
      <c r="F32" s="40">
        <f t="shared" si="2"/>
        <v>0</v>
      </c>
      <c r="G32" s="41">
        <v>0</v>
      </c>
      <c r="H32" s="41">
        <v>0</v>
      </c>
    </row>
    <row r="33" spans="1:8" ht="13.5">
      <c r="A33" s="233"/>
      <c r="B33" s="233"/>
      <c r="C33" s="233" t="s">
        <v>32</v>
      </c>
      <c r="D33" s="35" t="s">
        <v>465</v>
      </c>
      <c r="E33" s="28" t="s">
        <v>232</v>
      </c>
      <c r="F33" s="40">
        <f t="shared" si="2"/>
        <v>0</v>
      </c>
      <c r="G33" s="41">
        <v>0</v>
      </c>
      <c r="H33" s="41">
        <v>0</v>
      </c>
    </row>
    <row r="34" spans="1:8" ht="13.5">
      <c r="A34" s="233"/>
      <c r="B34" s="233"/>
      <c r="C34" s="233"/>
      <c r="D34" s="35" t="s">
        <v>160</v>
      </c>
      <c r="E34" s="28" t="s">
        <v>233</v>
      </c>
      <c r="F34" s="40">
        <f t="shared" si="2"/>
        <v>0</v>
      </c>
      <c r="G34" s="41">
        <v>0</v>
      </c>
      <c r="H34" s="41">
        <v>0</v>
      </c>
    </row>
    <row r="35" spans="1:8" ht="13.5">
      <c r="A35" s="233"/>
      <c r="B35" s="233"/>
      <c r="C35" s="233"/>
      <c r="D35" s="35" t="s">
        <v>919</v>
      </c>
      <c r="E35" s="28" t="s">
        <v>538</v>
      </c>
      <c r="F35" s="40">
        <f>G35+H35</f>
        <v>0</v>
      </c>
      <c r="G35" s="41">
        <v>0</v>
      </c>
      <c r="H35" s="41">
        <v>0</v>
      </c>
    </row>
    <row r="36" spans="1:10" ht="13.5">
      <c r="A36" s="233"/>
      <c r="B36" s="238" t="s">
        <v>51</v>
      </c>
      <c r="C36" s="238"/>
      <c r="D36" s="238"/>
      <c r="E36" s="30" t="s">
        <v>234</v>
      </c>
      <c r="F36" s="40">
        <f>F37+F38+F39+F40+F41</f>
        <v>8</v>
      </c>
      <c r="G36" s="40">
        <f>G37+G38+G39+G40+G41</f>
        <v>6</v>
      </c>
      <c r="H36" s="40">
        <f>H37+H38+H39+H40+H41</f>
        <v>2</v>
      </c>
      <c r="J36" s="141"/>
    </row>
    <row r="37" spans="1:8" ht="13.5">
      <c r="A37" s="233"/>
      <c r="B37" s="233" t="s">
        <v>32</v>
      </c>
      <c r="C37" s="249" t="s">
        <v>46</v>
      </c>
      <c r="D37" s="249"/>
      <c r="E37" s="28" t="s">
        <v>235</v>
      </c>
      <c r="F37" s="40">
        <f aca="true" t="shared" si="3" ref="F37:F43">G37+H37</f>
        <v>4</v>
      </c>
      <c r="G37" s="41">
        <v>4</v>
      </c>
      <c r="H37" s="41">
        <v>0</v>
      </c>
    </row>
    <row r="38" spans="1:8" ht="13.5">
      <c r="A38" s="233"/>
      <c r="B38" s="233"/>
      <c r="C38" s="249" t="s">
        <v>47</v>
      </c>
      <c r="D38" s="249"/>
      <c r="E38" s="28" t="s">
        <v>236</v>
      </c>
      <c r="F38" s="40">
        <f t="shared" si="3"/>
        <v>4</v>
      </c>
      <c r="G38" s="41">
        <v>2</v>
      </c>
      <c r="H38" s="41">
        <v>2</v>
      </c>
    </row>
    <row r="39" spans="1:8" ht="13.5">
      <c r="A39" s="233"/>
      <c r="B39" s="233"/>
      <c r="C39" s="249" t="s">
        <v>48</v>
      </c>
      <c r="D39" s="249"/>
      <c r="E39" s="28" t="s">
        <v>237</v>
      </c>
      <c r="F39" s="40">
        <f t="shared" si="3"/>
        <v>0</v>
      </c>
      <c r="G39" s="41">
        <v>0</v>
      </c>
      <c r="H39" s="41">
        <v>0</v>
      </c>
    </row>
    <row r="40" spans="1:8" ht="13.5">
      <c r="A40" s="233"/>
      <c r="B40" s="233"/>
      <c r="C40" s="249" t="s">
        <v>49</v>
      </c>
      <c r="D40" s="249"/>
      <c r="E40" s="28" t="s">
        <v>238</v>
      </c>
      <c r="F40" s="40">
        <f t="shared" si="3"/>
        <v>0</v>
      </c>
      <c r="G40" s="41">
        <v>0</v>
      </c>
      <c r="H40" s="41">
        <v>0</v>
      </c>
    </row>
    <row r="41" spans="1:8" ht="13.5">
      <c r="A41" s="233"/>
      <c r="B41" s="233"/>
      <c r="C41" s="251" t="s">
        <v>50</v>
      </c>
      <c r="D41" s="251"/>
      <c r="E41" s="28" t="s">
        <v>239</v>
      </c>
      <c r="F41" s="40">
        <f t="shared" si="3"/>
        <v>0</v>
      </c>
      <c r="G41" s="41">
        <v>0</v>
      </c>
      <c r="H41" s="41">
        <v>0</v>
      </c>
    </row>
    <row r="42" spans="1:8" ht="13.5">
      <c r="A42" s="233"/>
      <c r="B42" s="233"/>
      <c r="C42" s="233" t="s">
        <v>32</v>
      </c>
      <c r="D42" s="35" t="s">
        <v>465</v>
      </c>
      <c r="E42" s="28" t="s">
        <v>240</v>
      </c>
      <c r="F42" s="40">
        <f t="shared" si="3"/>
        <v>0</v>
      </c>
      <c r="G42" s="41">
        <v>0</v>
      </c>
      <c r="H42" s="41">
        <v>0</v>
      </c>
    </row>
    <row r="43" spans="1:8" ht="13.5">
      <c r="A43" s="233"/>
      <c r="B43" s="233"/>
      <c r="C43" s="233"/>
      <c r="D43" s="35" t="s">
        <v>160</v>
      </c>
      <c r="E43" s="28" t="s">
        <v>241</v>
      </c>
      <c r="F43" s="40">
        <f t="shared" si="3"/>
        <v>0</v>
      </c>
      <c r="G43" s="41">
        <v>0</v>
      </c>
      <c r="H43" s="41">
        <v>0</v>
      </c>
    </row>
    <row r="44" spans="1:8" ht="13.5">
      <c r="A44" s="233"/>
      <c r="B44" s="233"/>
      <c r="C44" s="233"/>
      <c r="D44" s="35" t="s">
        <v>919</v>
      </c>
      <c r="E44" s="28" t="s">
        <v>539</v>
      </c>
      <c r="F44" s="40">
        <f>G44+H44</f>
        <v>0</v>
      </c>
      <c r="G44" s="41">
        <v>0</v>
      </c>
      <c r="H44" s="41">
        <v>0</v>
      </c>
    </row>
    <row r="45" spans="1:10" ht="13.5">
      <c r="A45" s="233"/>
      <c r="B45" s="253" t="s">
        <v>1035</v>
      </c>
      <c r="C45" s="253"/>
      <c r="D45" s="253"/>
      <c r="E45" s="30" t="s">
        <v>242</v>
      </c>
      <c r="F45" s="40">
        <f>F46+F47+F48+F49+F50</f>
        <v>9</v>
      </c>
      <c r="G45" s="40">
        <f>G46+G47+G48+G49+G50</f>
        <v>3</v>
      </c>
      <c r="H45" s="40">
        <f>H46+H47+H48+H49+H50</f>
        <v>6</v>
      </c>
      <c r="J45" s="141"/>
    </row>
    <row r="46" spans="1:8" ht="13.5" customHeight="1">
      <c r="A46" s="233"/>
      <c r="B46" s="233" t="s">
        <v>32</v>
      </c>
      <c r="C46" s="249" t="s">
        <v>46</v>
      </c>
      <c r="D46" s="249"/>
      <c r="E46" s="28" t="s">
        <v>243</v>
      </c>
      <c r="F46" s="40">
        <f aca="true" t="shared" si="4" ref="F46:F52">G46+H46</f>
        <v>7</v>
      </c>
      <c r="G46" s="41">
        <v>3</v>
      </c>
      <c r="H46" s="41">
        <v>4</v>
      </c>
    </row>
    <row r="47" spans="1:8" ht="13.5" customHeight="1">
      <c r="A47" s="233"/>
      <c r="B47" s="233"/>
      <c r="C47" s="249" t="s">
        <v>47</v>
      </c>
      <c r="D47" s="249"/>
      <c r="E47" s="28" t="s">
        <v>244</v>
      </c>
      <c r="F47" s="40">
        <f t="shared" si="4"/>
        <v>2</v>
      </c>
      <c r="G47" s="41">
        <v>0</v>
      </c>
      <c r="H47" s="41">
        <v>2</v>
      </c>
    </row>
    <row r="48" spans="1:8" ht="13.5" customHeight="1">
      <c r="A48" s="233"/>
      <c r="B48" s="233"/>
      <c r="C48" s="249" t="s">
        <v>48</v>
      </c>
      <c r="D48" s="249"/>
      <c r="E48" s="28" t="s">
        <v>245</v>
      </c>
      <c r="F48" s="40">
        <f t="shared" si="4"/>
        <v>0</v>
      </c>
      <c r="G48" s="41">
        <v>0</v>
      </c>
      <c r="H48" s="41">
        <v>0</v>
      </c>
    </row>
    <row r="49" spans="1:8" ht="13.5" customHeight="1">
      <c r="A49" s="233"/>
      <c r="B49" s="233"/>
      <c r="C49" s="249" t="s">
        <v>49</v>
      </c>
      <c r="D49" s="249"/>
      <c r="E49" s="28" t="s">
        <v>246</v>
      </c>
      <c r="F49" s="40">
        <f t="shared" si="4"/>
        <v>0</v>
      </c>
      <c r="G49" s="41">
        <v>0</v>
      </c>
      <c r="H49" s="41">
        <v>0</v>
      </c>
    </row>
    <row r="50" spans="1:8" ht="13.5" customHeight="1">
      <c r="A50" s="233"/>
      <c r="B50" s="233"/>
      <c r="C50" s="251" t="s">
        <v>50</v>
      </c>
      <c r="D50" s="251"/>
      <c r="E50" s="28" t="s">
        <v>247</v>
      </c>
      <c r="F50" s="40">
        <f t="shared" si="4"/>
        <v>0</v>
      </c>
      <c r="G50" s="41">
        <v>0</v>
      </c>
      <c r="H50" s="41">
        <v>0</v>
      </c>
    </row>
    <row r="51" spans="1:8" ht="13.5">
      <c r="A51" s="233"/>
      <c r="B51" s="233"/>
      <c r="C51" s="233" t="s">
        <v>32</v>
      </c>
      <c r="D51" s="35" t="s">
        <v>465</v>
      </c>
      <c r="E51" s="28" t="s">
        <v>248</v>
      </c>
      <c r="F51" s="40">
        <f t="shared" si="4"/>
        <v>0</v>
      </c>
      <c r="G51" s="41">
        <v>0</v>
      </c>
      <c r="H51" s="41">
        <v>0</v>
      </c>
    </row>
    <row r="52" spans="1:8" ht="13.5">
      <c r="A52" s="233"/>
      <c r="B52" s="233"/>
      <c r="C52" s="233"/>
      <c r="D52" s="35" t="s">
        <v>160</v>
      </c>
      <c r="E52" s="28" t="s">
        <v>249</v>
      </c>
      <c r="F52" s="40">
        <f t="shared" si="4"/>
        <v>0</v>
      </c>
      <c r="G52" s="41">
        <v>0</v>
      </c>
      <c r="H52" s="41">
        <v>0</v>
      </c>
    </row>
    <row r="53" spans="1:8" ht="13.5">
      <c r="A53" s="233"/>
      <c r="B53" s="233"/>
      <c r="C53" s="233"/>
      <c r="D53" s="35" t="s">
        <v>919</v>
      </c>
      <c r="E53" s="28" t="s">
        <v>540</v>
      </c>
      <c r="F53" s="40">
        <f>G53+H53</f>
        <v>0</v>
      </c>
      <c r="G53" s="41">
        <v>0</v>
      </c>
      <c r="H53" s="41">
        <v>0</v>
      </c>
    </row>
    <row r="54" spans="1:10" ht="13.5">
      <c r="A54" s="233"/>
      <c r="B54" s="238" t="s">
        <v>1036</v>
      </c>
      <c r="C54" s="238"/>
      <c r="D54" s="238"/>
      <c r="E54" s="30" t="s">
        <v>250</v>
      </c>
      <c r="F54" s="40">
        <f>F55+F56+F57+F58+F59</f>
        <v>1</v>
      </c>
      <c r="G54" s="40">
        <f>G55+G56+G57+G58+G59</f>
        <v>0</v>
      </c>
      <c r="H54" s="40">
        <f>H55+H56+H57+H58+H59</f>
        <v>1</v>
      </c>
      <c r="J54" s="141"/>
    </row>
    <row r="55" spans="1:8" ht="13.5" customHeight="1">
      <c r="A55" s="233"/>
      <c r="B55" s="233" t="s">
        <v>32</v>
      </c>
      <c r="C55" s="249" t="s">
        <v>46</v>
      </c>
      <c r="D55" s="249"/>
      <c r="E55" s="28" t="s">
        <v>251</v>
      </c>
      <c r="F55" s="40">
        <f aca="true" t="shared" si="5" ref="F55:F61">G55+H55</f>
        <v>1</v>
      </c>
      <c r="G55" s="41">
        <v>0</v>
      </c>
      <c r="H55" s="41">
        <v>1</v>
      </c>
    </row>
    <row r="56" spans="1:8" ht="13.5" customHeight="1">
      <c r="A56" s="233"/>
      <c r="B56" s="233"/>
      <c r="C56" s="249" t="s">
        <v>47</v>
      </c>
      <c r="D56" s="249"/>
      <c r="E56" s="28" t="s">
        <v>252</v>
      </c>
      <c r="F56" s="40">
        <f t="shared" si="5"/>
        <v>0</v>
      </c>
      <c r="G56" s="41">
        <v>0</v>
      </c>
      <c r="H56" s="41">
        <v>0</v>
      </c>
    </row>
    <row r="57" spans="1:8" ht="13.5" customHeight="1">
      <c r="A57" s="233"/>
      <c r="B57" s="233"/>
      <c r="C57" s="249" t="s">
        <v>48</v>
      </c>
      <c r="D57" s="249"/>
      <c r="E57" s="28" t="s">
        <v>253</v>
      </c>
      <c r="F57" s="40">
        <f t="shared" si="5"/>
        <v>0</v>
      </c>
      <c r="G57" s="41">
        <v>0</v>
      </c>
      <c r="H57" s="41">
        <v>0</v>
      </c>
    </row>
    <row r="58" spans="1:8" ht="13.5" customHeight="1">
      <c r="A58" s="233"/>
      <c r="B58" s="233"/>
      <c r="C58" s="249" t="s">
        <v>49</v>
      </c>
      <c r="D58" s="249"/>
      <c r="E58" s="28" t="s">
        <v>254</v>
      </c>
      <c r="F58" s="40">
        <f t="shared" si="5"/>
        <v>0</v>
      </c>
      <c r="G58" s="41">
        <v>0</v>
      </c>
      <c r="H58" s="41">
        <v>0</v>
      </c>
    </row>
    <row r="59" spans="1:8" ht="13.5" customHeight="1">
      <c r="A59" s="233"/>
      <c r="B59" s="233"/>
      <c r="C59" s="251" t="s">
        <v>50</v>
      </c>
      <c r="D59" s="251"/>
      <c r="E59" s="28" t="s">
        <v>255</v>
      </c>
      <c r="F59" s="40">
        <f t="shared" si="5"/>
        <v>0</v>
      </c>
      <c r="G59" s="41">
        <v>0</v>
      </c>
      <c r="H59" s="41">
        <v>0</v>
      </c>
    </row>
    <row r="60" spans="1:8" ht="13.5">
      <c r="A60" s="233"/>
      <c r="B60" s="233"/>
      <c r="C60" s="233" t="s">
        <v>32</v>
      </c>
      <c r="D60" s="35" t="s">
        <v>465</v>
      </c>
      <c r="E60" s="28" t="s">
        <v>256</v>
      </c>
      <c r="F60" s="40">
        <f t="shared" si="5"/>
        <v>0</v>
      </c>
      <c r="G60" s="41">
        <v>0</v>
      </c>
      <c r="H60" s="41">
        <v>0</v>
      </c>
    </row>
    <row r="61" spans="1:8" ht="13.5">
      <c r="A61" s="233"/>
      <c r="B61" s="233"/>
      <c r="C61" s="233"/>
      <c r="D61" s="35" t="s">
        <v>160</v>
      </c>
      <c r="E61" s="28" t="s">
        <v>257</v>
      </c>
      <c r="F61" s="40">
        <f t="shared" si="5"/>
        <v>0</v>
      </c>
      <c r="G61" s="41">
        <v>0</v>
      </c>
      <c r="H61" s="41">
        <v>0</v>
      </c>
    </row>
    <row r="62" spans="1:8" ht="13.5">
      <c r="A62" s="233"/>
      <c r="B62" s="233"/>
      <c r="C62" s="233"/>
      <c r="D62" s="35" t="s">
        <v>919</v>
      </c>
      <c r="E62" s="28" t="s">
        <v>541</v>
      </c>
      <c r="F62" s="40">
        <f>G62+H62</f>
        <v>0</v>
      </c>
      <c r="G62" s="41">
        <v>0</v>
      </c>
      <c r="H62" s="41">
        <v>0</v>
      </c>
    </row>
    <row r="63" spans="1:8" ht="13.5">
      <c r="A63" s="75"/>
      <c r="B63" s="75"/>
      <c r="C63" s="75"/>
      <c r="D63" s="146"/>
      <c r="E63" s="52"/>
      <c r="F63" s="148"/>
      <c r="G63" s="169"/>
      <c r="H63" s="169"/>
    </row>
    <row r="64" spans="1:8" ht="13.5">
      <c r="A64" s="75"/>
      <c r="B64" s="75"/>
      <c r="C64" s="75"/>
      <c r="D64" s="146"/>
      <c r="F64" s="148"/>
      <c r="G64" s="169"/>
      <c r="H64" s="169"/>
    </row>
  </sheetData>
  <sheetProtection password="CE88" sheet="1"/>
  <mergeCells count="57">
    <mergeCell ref="C59:D59"/>
    <mergeCell ref="C60:C62"/>
    <mergeCell ref="C55:D55"/>
    <mergeCell ref="C56:D56"/>
    <mergeCell ref="C57:D57"/>
    <mergeCell ref="C58:D58"/>
    <mergeCell ref="C48:D48"/>
    <mergeCell ref="C49:D49"/>
    <mergeCell ref="C50:D50"/>
    <mergeCell ref="C51:C53"/>
    <mergeCell ref="C41:D41"/>
    <mergeCell ref="C42:C44"/>
    <mergeCell ref="C46:D46"/>
    <mergeCell ref="C47:D47"/>
    <mergeCell ref="B45:D45"/>
    <mergeCell ref="C39:D39"/>
    <mergeCell ref="C40:D40"/>
    <mergeCell ref="C30:D30"/>
    <mergeCell ref="C31:D31"/>
    <mergeCell ref="C32:D32"/>
    <mergeCell ref="C33:C35"/>
    <mergeCell ref="C28:D28"/>
    <mergeCell ref="C29:D29"/>
    <mergeCell ref="B27:D27"/>
    <mergeCell ref="B54:D54"/>
    <mergeCell ref="B28:B35"/>
    <mergeCell ref="B37:B44"/>
    <mergeCell ref="B46:B53"/>
    <mergeCell ref="B36:D36"/>
    <mergeCell ref="C37:D37"/>
    <mergeCell ref="C38:D38"/>
    <mergeCell ref="A6:H6"/>
    <mergeCell ref="A1:D1"/>
    <mergeCell ref="A2:D2"/>
    <mergeCell ref="A3:A4"/>
    <mergeCell ref="B3:D3"/>
    <mergeCell ref="B4:D4"/>
    <mergeCell ref="A7:D7"/>
    <mergeCell ref="A8:D8"/>
    <mergeCell ref="B9:D9"/>
    <mergeCell ref="B18:D18"/>
    <mergeCell ref="C12:D12"/>
    <mergeCell ref="C11:D11"/>
    <mergeCell ref="C15:C17"/>
    <mergeCell ref="C14:D14"/>
    <mergeCell ref="C13:D13"/>
    <mergeCell ref="B10:B17"/>
    <mergeCell ref="C10:D10"/>
    <mergeCell ref="A9:A62"/>
    <mergeCell ref="B55:B62"/>
    <mergeCell ref="B19:B26"/>
    <mergeCell ref="C19:D19"/>
    <mergeCell ref="C20:D20"/>
    <mergeCell ref="C21:D21"/>
    <mergeCell ref="C22:D22"/>
    <mergeCell ref="C23:D23"/>
    <mergeCell ref="C24:C26"/>
  </mergeCells>
  <printOptions horizontalCentered="1"/>
  <pageMargins left="0.2361111111111111" right="0.15763888888888888" top="0.4798611111111111" bottom="0" header="0.5118055555555555" footer="0"/>
  <pageSetup horizontalDpi="600" verticalDpi="600" orientation="portrait" paperSize="9" r:id="rId1"/>
  <headerFooter alignWithMargins="0">
    <oddFooter>&amp;R3</oddFooter>
  </headerFooter>
  <rowBreaks count="1" manualBreakCount="1">
    <brk id="44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65"/>
  <sheetViews>
    <sheetView zoomScale="70" zoomScaleNormal="70" zoomScalePageLayoutView="0" workbookViewId="0" topLeftCell="A1">
      <selection activeCell="L61" sqref="L61"/>
    </sheetView>
  </sheetViews>
  <sheetFormatPr defaultColWidth="9.140625" defaultRowHeight="12.75"/>
  <cols>
    <col min="1" max="1" width="9.28125" style="46" customWidth="1"/>
    <col min="2" max="3" width="11.421875" style="46" customWidth="1"/>
    <col min="4" max="4" width="35.8515625" style="46" customWidth="1"/>
    <col min="5" max="5" width="10.28125" style="47" customWidth="1"/>
    <col min="6" max="6" width="9.140625" style="46" customWidth="1"/>
    <col min="7" max="7" width="8.421875" style="46" customWidth="1"/>
    <col min="8" max="8" width="8.8515625" style="46" customWidth="1"/>
    <col min="9" max="16384" width="9.140625" style="46" customWidth="1"/>
  </cols>
  <sheetData>
    <row r="1" spans="1:10" ht="32.25" customHeight="1">
      <c r="A1" s="252" t="s">
        <v>929</v>
      </c>
      <c r="B1" s="252"/>
      <c r="C1" s="252"/>
      <c r="D1" s="252"/>
      <c r="E1" s="59" t="s">
        <v>167</v>
      </c>
      <c r="F1" s="60" t="s">
        <v>16</v>
      </c>
      <c r="G1" s="60" t="s">
        <v>21</v>
      </c>
      <c r="H1" s="60" t="s">
        <v>22</v>
      </c>
      <c r="J1" s="170"/>
    </row>
    <row r="2" spans="1:8" ht="13.5">
      <c r="A2" s="248" t="s">
        <v>52</v>
      </c>
      <c r="B2" s="248"/>
      <c r="C2" s="248"/>
      <c r="D2" s="248"/>
      <c r="E2" s="26" t="s">
        <v>258</v>
      </c>
      <c r="F2" s="61">
        <f>F3+F12+F21+F30+F39+F48</f>
        <v>7</v>
      </c>
      <c r="G2" s="61">
        <f>G3+G12+G21+G30+G39+G48</f>
        <v>2</v>
      </c>
      <c r="H2" s="61">
        <f>H3+H12+H21+H30+H39+H48</f>
        <v>5</v>
      </c>
    </row>
    <row r="3" spans="1:10" ht="13.5">
      <c r="A3" s="233" t="s">
        <v>17</v>
      </c>
      <c r="B3" s="238" t="s">
        <v>45</v>
      </c>
      <c r="C3" s="238"/>
      <c r="D3" s="238"/>
      <c r="E3" s="30" t="s">
        <v>259</v>
      </c>
      <c r="F3" s="40">
        <f>F4+F5+F6+F7+F8</f>
        <v>0</v>
      </c>
      <c r="G3" s="40">
        <f>G4+G5+G6+G7+G8</f>
        <v>0</v>
      </c>
      <c r="H3" s="40">
        <f>H4+H5+H6+H7+H8</f>
        <v>0</v>
      </c>
      <c r="J3" s="141"/>
    </row>
    <row r="4" spans="1:8" ht="13.5">
      <c r="A4" s="233"/>
      <c r="B4" s="233" t="s">
        <v>32</v>
      </c>
      <c r="C4" s="249" t="s">
        <v>46</v>
      </c>
      <c r="D4" s="249"/>
      <c r="E4" s="28" t="s">
        <v>260</v>
      </c>
      <c r="F4" s="40">
        <f aca="true" t="shared" si="0" ref="F4:F10">G4+H4</f>
        <v>0</v>
      </c>
      <c r="G4" s="41">
        <v>0</v>
      </c>
      <c r="H4" s="41">
        <v>0</v>
      </c>
    </row>
    <row r="5" spans="1:8" ht="13.5">
      <c r="A5" s="233"/>
      <c r="B5" s="233"/>
      <c r="C5" s="249" t="s">
        <v>47</v>
      </c>
      <c r="D5" s="249"/>
      <c r="E5" s="28" t="s">
        <v>261</v>
      </c>
      <c r="F5" s="40">
        <f t="shared" si="0"/>
        <v>0</v>
      </c>
      <c r="G5" s="41">
        <v>0</v>
      </c>
      <c r="H5" s="41">
        <v>0</v>
      </c>
    </row>
    <row r="6" spans="1:8" ht="13.5">
      <c r="A6" s="233"/>
      <c r="B6" s="233"/>
      <c r="C6" s="249" t="s">
        <v>48</v>
      </c>
      <c r="D6" s="249"/>
      <c r="E6" s="28" t="s">
        <v>262</v>
      </c>
      <c r="F6" s="40">
        <f t="shared" si="0"/>
        <v>0</v>
      </c>
      <c r="G6" s="41">
        <v>0</v>
      </c>
      <c r="H6" s="41">
        <v>0</v>
      </c>
    </row>
    <row r="7" spans="1:8" ht="13.5">
      <c r="A7" s="233"/>
      <c r="B7" s="233"/>
      <c r="C7" s="249" t="s">
        <v>49</v>
      </c>
      <c r="D7" s="249"/>
      <c r="E7" s="28" t="s">
        <v>263</v>
      </c>
      <c r="F7" s="40">
        <f t="shared" si="0"/>
        <v>0</v>
      </c>
      <c r="G7" s="41">
        <v>0</v>
      </c>
      <c r="H7" s="41">
        <v>0</v>
      </c>
    </row>
    <row r="8" spans="1:8" ht="13.5">
      <c r="A8" s="233"/>
      <c r="B8" s="233"/>
      <c r="C8" s="251" t="s">
        <v>50</v>
      </c>
      <c r="D8" s="251"/>
      <c r="E8" s="28" t="s">
        <v>264</v>
      </c>
      <c r="F8" s="40">
        <f t="shared" si="0"/>
        <v>0</v>
      </c>
      <c r="G8" s="41">
        <v>0</v>
      </c>
      <c r="H8" s="41">
        <v>0</v>
      </c>
    </row>
    <row r="9" spans="1:8" ht="13.5">
      <c r="A9" s="233"/>
      <c r="B9" s="233"/>
      <c r="C9" s="233" t="s">
        <v>32</v>
      </c>
      <c r="D9" s="35" t="s">
        <v>465</v>
      </c>
      <c r="E9" s="28" t="s">
        <v>265</v>
      </c>
      <c r="F9" s="40">
        <f t="shared" si="0"/>
        <v>0</v>
      </c>
      <c r="G9" s="41">
        <v>0</v>
      </c>
      <c r="H9" s="41">
        <v>0</v>
      </c>
    </row>
    <row r="10" spans="1:8" ht="13.5">
      <c r="A10" s="233"/>
      <c r="B10" s="233"/>
      <c r="C10" s="233"/>
      <c r="D10" s="35" t="s">
        <v>160</v>
      </c>
      <c r="E10" s="28" t="s">
        <v>266</v>
      </c>
      <c r="F10" s="40">
        <f t="shared" si="0"/>
        <v>0</v>
      </c>
      <c r="G10" s="41">
        <v>0</v>
      </c>
      <c r="H10" s="41">
        <v>0</v>
      </c>
    </row>
    <row r="11" spans="1:8" ht="13.5">
      <c r="A11" s="233"/>
      <c r="B11" s="233"/>
      <c r="C11" s="233"/>
      <c r="D11" s="35" t="s">
        <v>919</v>
      </c>
      <c r="E11" s="28" t="s">
        <v>530</v>
      </c>
      <c r="F11" s="40">
        <f>G11+H11</f>
        <v>0</v>
      </c>
      <c r="G11" s="41">
        <v>0</v>
      </c>
      <c r="H11" s="41">
        <v>0</v>
      </c>
    </row>
    <row r="12" spans="1:10" ht="13.5">
      <c r="A12" s="233"/>
      <c r="B12" s="238" t="s">
        <v>1028</v>
      </c>
      <c r="C12" s="238"/>
      <c r="D12" s="238"/>
      <c r="E12" s="30" t="s">
        <v>267</v>
      </c>
      <c r="F12" s="40">
        <f>F13+F14+F15+F16+F17</f>
        <v>0</v>
      </c>
      <c r="G12" s="40">
        <f>G13+G14+G15+G16+G17</f>
        <v>0</v>
      </c>
      <c r="H12" s="40">
        <f>H13+H14+H15+H16+H17</f>
        <v>0</v>
      </c>
      <c r="J12" s="141"/>
    </row>
    <row r="13" spans="1:8" ht="13.5">
      <c r="A13" s="233"/>
      <c r="B13" s="233" t="s">
        <v>32</v>
      </c>
      <c r="C13" s="249" t="s">
        <v>46</v>
      </c>
      <c r="D13" s="249"/>
      <c r="E13" s="28" t="s">
        <v>268</v>
      </c>
      <c r="F13" s="40">
        <f aca="true" t="shared" si="1" ref="F13:F19">G13+H13</f>
        <v>0</v>
      </c>
      <c r="G13" s="41">
        <v>0</v>
      </c>
      <c r="H13" s="41">
        <v>0</v>
      </c>
    </row>
    <row r="14" spans="1:8" ht="13.5">
      <c r="A14" s="233"/>
      <c r="B14" s="233"/>
      <c r="C14" s="249" t="s">
        <v>47</v>
      </c>
      <c r="D14" s="249"/>
      <c r="E14" s="28" t="s">
        <v>269</v>
      </c>
      <c r="F14" s="40">
        <f t="shared" si="1"/>
        <v>0</v>
      </c>
      <c r="G14" s="41">
        <v>0</v>
      </c>
      <c r="H14" s="41">
        <v>0</v>
      </c>
    </row>
    <row r="15" spans="1:8" ht="13.5">
      <c r="A15" s="233"/>
      <c r="B15" s="233"/>
      <c r="C15" s="249" t="s">
        <v>48</v>
      </c>
      <c r="D15" s="249"/>
      <c r="E15" s="28" t="s">
        <v>270</v>
      </c>
      <c r="F15" s="40">
        <f t="shared" si="1"/>
        <v>0</v>
      </c>
      <c r="G15" s="41">
        <v>0</v>
      </c>
      <c r="H15" s="41">
        <v>0</v>
      </c>
    </row>
    <row r="16" spans="1:8" ht="13.5">
      <c r="A16" s="233"/>
      <c r="B16" s="233"/>
      <c r="C16" s="249" t="s">
        <v>49</v>
      </c>
      <c r="D16" s="249"/>
      <c r="E16" s="28" t="s">
        <v>271</v>
      </c>
      <c r="F16" s="40">
        <f t="shared" si="1"/>
        <v>0</v>
      </c>
      <c r="G16" s="41">
        <v>0</v>
      </c>
      <c r="H16" s="41">
        <v>0</v>
      </c>
    </row>
    <row r="17" spans="1:8" ht="13.5">
      <c r="A17" s="233"/>
      <c r="B17" s="233"/>
      <c r="C17" s="251" t="s">
        <v>50</v>
      </c>
      <c r="D17" s="251"/>
      <c r="E17" s="28" t="s">
        <v>272</v>
      </c>
      <c r="F17" s="40">
        <f t="shared" si="1"/>
        <v>0</v>
      </c>
      <c r="G17" s="41">
        <v>0</v>
      </c>
      <c r="H17" s="41">
        <v>0</v>
      </c>
    </row>
    <row r="18" spans="1:8" ht="13.5">
      <c r="A18" s="233"/>
      <c r="B18" s="233"/>
      <c r="C18" s="233" t="s">
        <v>32</v>
      </c>
      <c r="D18" s="35" t="s">
        <v>465</v>
      </c>
      <c r="E18" s="28" t="s">
        <v>273</v>
      </c>
      <c r="F18" s="40">
        <f t="shared" si="1"/>
        <v>0</v>
      </c>
      <c r="G18" s="41">
        <v>0</v>
      </c>
      <c r="H18" s="41">
        <v>0</v>
      </c>
    </row>
    <row r="19" spans="1:8" ht="13.5">
      <c r="A19" s="233"/>
      <c r="B19" s="233"/>
      <c r="C19" s="233"/>
      <c r="D19" s="35" t="s">
        <v>160</v>
      </c>
      <c r="E19" s="28" t="s">
        <v>274</v>
      </c>
      <c r="F19" s="40">
        <f t="shared" si="1"/>
        <v>0</v>
      </c>
      <c r="G19" s="41">
        <v>0</v>
      </c>
      <c r="H19" s="41">
        <v>0</v>
      </c>
    </row>
    <row r="20" spans="1:8" ht="13.5">
      <c r="A20" s="233"/>
      <c r="B20" s="233"/>
      <c r="C20" s="233"/>
      <c r="D20" s="35" t="s">
        <v>919</v>
      </c>
      <c r="E20" s="28" t="s">
        <v>531</v>
      </c>
      <c r="F20" s="40">
        <f>G20+H20</f>
        <v>0</v>
      </c>
      <c r="G20" s="41">
        <v>0</v>
      </c>
      <c r="H20" s="41">
        <v>0</v>
      </c>
    </row>
    <row r="21" spans="1:10" ht="13.5">
      <c r="A21" s="233"/>
      <c r="B21" s="238" t="s">
        <v>1029</v>
      </c>
      <c r="C21" s="238"/>
      <c r="D21" s="238"/>
      <c r="E21" s="30" t="s">
        <v>275</v>
      </c>
      <c r="F21" s="40">
        <f>F22+F23+F24+F25+F26</f>
        <v>2</v>
      </c>
      <c r="G21" s="40">
        <f>G22+G23+G24+G25+G26</f>
        <v>0</v>
      </c>
      <c r="H21" s="40">
        <f>H22+H23+H24+H25+H26</f>
        <v>2</v>
      </c>
      <c r="J21" s="141"/>
    </row>
    <row r="22" spans="1:8" ht="13.5">
      <c r="A22" s="233"/>
      <c r="B22" s="233" t="s">
        <v>32</v>
      </c>
      <c r="C22" s="249" t="s">
        <v>46</v>
      </c>
      <c r="D22" s="249"/>
      <c r="E22" s="28" t="s">
        <v>276</v>
      </c>
      <c r="F22" s="40">
        <f aca="true" t="shared" si="2" ref="F22:F28">G22+H22</f>
        <v>2</v>
      </c>
      <c r="G22" s="41">
        <v>0</v>
      </c>
      <c r="H22" s="41">
        <v>2</v>
      </c>
    </row>
    <row r="23" spans="1:8" ht="13.5">
      <c r="A23" s="233"/>
      <c r="B23" s="233"/>
      <c r="C23" s="249" t="s">
        <v>47</v>
      </c>
      <c r="D23" s="249"/>
      <c r="E23" s="28" t="s">
        <v>277</v>
      </c>
      <c r="F23" s="40">
        <f t="shared" si="2"/>
        <v>0</v>
      </c>
      <c r="G23" s="41">
        <v>0</v>
      </c>
      <c r="H23" s="41">
        <v>0</v>
      </c>
    </row>
    <row r="24" spans="1:8" ht="13.5">
      <c r="A24" s="233"/>
      <c r="B24" s="233"/>
      <c r="C24" s="249" t="s">
        <v>48</v>
      </c>
      <c r="D24" s="249"/>
      <c r="E24" s="28" t="s">
        <v>278</v>
      </c>
      <c r="F24" s="40">
        <f t="shared" si="2"/>
        <v>0</v>
      </c>
      <c r="G24" s="41">
        <v>0</v>
      </c>
      <c r="H24" s="41">
        <v>0</v>
      </c>
    </row>
    <row r="25" spans="1:8" ht="13.5">
      <c r="A25" s="233"/>
      <c r="B25" s="233"/>
      <c r="C25" s="249" t="s">
        <v>49</v>
      </c>
      <c r="D25" s="249"/>
      <c r="E25" s="28" t="s">
        <v>279</v>
      </c>
      <c r="F25" s="40">
        <f t="shared" si="2"/>
        <v>0</v>
      </c>
      <c r="G25" s="41">
        <v>0</v>
      </c>
      <c r="H25" s="41">
        <v>0</v>
      </c>
    </row>
    <row r="26" spans="1:8" ht="13.5">
      <c r="A26" s="233"/>
      <c r="B26" s="233"/>
      <c r="C26" s="251" t="s">
        <v>50</v>
      </c>
      <c r="D26" s="251"/>
      <c r="E26" s="28" t="s">
        <v>280</v>
      </c>
      <c r="F26" s="40">
        <f t="shared" si="2"/>
        <v>0</v>
      </c>
      <c r="G26" s="41">
        <v>0</v>
      </c>
      <c r="H26" s="41">
        <v>0</v>
      </c>
    </row>
    <row r="27" spans="1:8" ht="13.5">
      <c r="A27" s="233"/>
      <c r="B27" s="233"/>
      <c r="C27" s="233" t="s">
        <v>32</v>
      </c>
      <c r="D27" s="35" t="s">
        <v>465</v>
      </c>
      <c r="E27" s="28" t="s">
        <v>281</v>
      </c>
      <c r="F27" s="40">
        <f t="shared" si="2"/>
        <v>0</v>
      </c>
      <c r="G27" s="41">
        <v>0</v>
      </c>
      <c r="H27" s="41">
        <v>0</v>
      </c>
    </row>
    <row r="28" spans="1:8" ht="13.5">
      <c r="A28" s="233"/>
      <c r="B28" s="233"/>
      <c r="C28" s="233"/>
      <c r="D28" s="35" t="s">
        <v>160</v>
      </c>
      <c r="E28" s="28" t="s">
        <v>282</v>
      </c>
      <c r="F28" s="40">
        <f t="shared" si="2"/>
        <v>0</v>
      </c>
      <c r="G28" s="41">
        <v>0</v>
      </c>
      <c r="H28" s="41">
        <v>0</v>
      </c>
    </row>
    <row r="29" spans="1:8" ht="13.5">
      <c r="A29" s="233"/>
      <c r="B29" s="233"/>
      <c r="C29" s="233"/>
      <c r="D29" s="35" t="s">
        <v>919</v>
      </c>
      <c r="E29" s="28" t="s">
        <v>532</v>
      </c>
      <c r="F29" s="40">
        <f>G29+H29</f>
        <v>0</v>
      </c>
      <c r="G29" s="41">
        <v>0</v>
      </c>
      <c r="H29" s="41">
        <v>0</v>
      </c>
    </row>
    <row r="30" spans="1:10" ht="13.5" customHeight="1">
      <c r="A30" s="233"/>
      <c r="B30" s="238" t="s">
        <v>51</v>
      </c>
      <c r="C30" s="238"/>
      <c r="D30" s="238"/>
      <c r="E30" s="30" t="s">
        <v>283</v>
      </c>
      <c r="F30" s="40">
        <f>F31+F32+F33+F34+F35</f>
        <v>3</v>
      </c>
      <c r="G30" s="40">
        <f>G31+G32+G33+G34+G35</f>
        <v>0</v>
      </c>
      <c r="H30" s="40">
        <f>H31+H32+H33+H34+H35</f>
        <v>3</v>
      </c>
      <c r="J30" s="141"/>
    </row>
    <row r="31" spans="1:8" ht="13.5">
      <c r="A31" s="233"/>
      <c r="B31" s="233" t="s">
        <v>32</v>
      </c>
      <c r="C31" s="249" t="s">
        <v>46</v>
      </c>
      <c r="D31" s="249"/>
      <c r="E31" s="28" t="s">
        <v>284</v>
      </c>
      <c r="F31" s="40">
        <f aca="true" t="shared" si="3" ref="F31:F37">G31+H31</f>
        <v>3</v>
      </c>
      <c r="G31" s="41">
        <v>0</v>
      </c>
      <c r="H31" s="41">
        <v>3</v>
      </c>
    </row>
    <row r="32" spans="1:8" ht="13.5">
      <c r="A32" s="233"/>
      <c r="B32" s="233"/>
      <c r="C32" s="249" t="s">
        <v>47</v>
      </c>
      <c r="D32" s="249"/>
      <c r="E32" s="28" t="s">
        <v>285</v>
      </c>
      <c r="F32" s="40">
        <f t="shared" si="3"/>
        <v>0</v>
      </c>
      <c r="G32" s="41">
        <v>0</v>
      </c>
      <c r="H32" s="41">
        <v>0</v>
      </c>
    </row>
    <row r="33" spans="1:8" ht="13.5">
      <c r="A33" s="233"/>
      <c r="B33" s="233"/>
      <c r="C33" s="249" t="s">
        <v>48</v>
      </c>
      <c r="D33" s="249"/>
      <c r="E33" s="28" t="s">
        <v>286</v>
      </c>
      <c r="F33" s="40">
        <f t="shared" si="3"/>
        <v>0</v>
      </c>
      <c r="G33" s="41">
        <v>0</v>
      </c>
      <c r="H33" s="41">
        <v>0</v>
      </c>
    </row>
    <row r="34" spans="1:8" ht="13.5">
      <c r="A34" s="233"/>
      <c r="B34" s="233"/>
      <c r="C34" s="249" t="s">
        <v>49</v>
      </c>
      <c r="D34" s="249"/>
      <c r="E34" s="28" t="s">
        <v>287</v>
      </c>
      <c r="F34" s="40">
        <f t="shared" si="3"/>
        <v>0</v>
      </c>
      <c r="G34" s="41">
        <v>0</v>
      </c>
      <c r="H34" s="41">
        <v>0</v>
      </c>
    </row>
    <row r="35" spans="1:8" ht="13.5">
      <c r="A35" s="233"/>
      <c r="B35" s="233"/>
      <c r="C35" s="251" t="s">
        <v>50</v>
      </c>
      <c r="D35" s="251"/>
      <c r="E35" s="28" t="s">
        <v>288</v>
      </c>
      <c r="F35" s="40">
        <f t="shared" si="3"/>
        <v>0</v>
      </c>
      <c r="G35" s="41">
        <v>0</v>
      </c>
      <c r="H35" s="41">
        <v>0</v>
      </c>
    </row>
    <row r="36" spans="1:8" ht="13.5">
      <c r="A36" s="233"/>
      <c r="B36" s="233"/>
      <c r="C36" s="233" t="s">
        <v>32</v>
      </c>
      <c r="D36" s="35" t="s">
        <v>465</v>
      </c>
      <c r="E36" s="28" t="s">
        <v>289</v>
      </c>
      <c r="F36" s="40">
        <f t="shared" si="3"/>
        <v>0</v>
      </c>
      <c r="G36" s="41">
        <v>0</v>
      </c>
      <c r="H36" s="41">
        <v>0</v>
      </c>
    </row>
    <row r="37" spans="1:8" ht="13.5">
      <c r="A37" s="233"/>
      <c r="B37" s="233"/>
      <c r="C37" s="233"/>
      <c r="D37" s="35" t="s">
        <v>160</v>
      </c>
      <c r="E37" s="28" t="s">
        <v>290</v>
      </c>
      <c r="F37" s="40">
        <f t="shared" si="3"/>
        <v>0</v>
      </c>
      <c r="G37" s="41">
        <v>0</v>
      </c>
      <c r="H37" s="41">
        <v>0</v>
      </c>
    </row>
    <row r="38" spans="1:8" ht="13.5">
      <c r="A38" s="233"/>
      <c r="B38" s="233"/>
      <c r="C38" s="233"/>
      <c r="D38" s="35" t="s">
        <v>919</v>
      </c>
      <c r="E38" s="28" t="s">
        <v>533</v>
      </c>
      <c r="F38" s="40">
        <f>G38+H38</f>
        <v>0</v>
      </c>
      <c r="G38" s="41">
        <v>0</v>
      </c>
      <c r="H38" s="41">
        <v>0</v>
      </c>
    </row>
    <row r="39" spans="1:10" ht="13.5">
      <c r="A39" s="233"/>
      <c r="B39" s="253" t="s">
        <v>1035</v>
      </c>
      <c r="C39" s="253"/>
      <c r="D39" s="253"/>
      <c r="E39" s="30" t="s">
        <v>291</v>
      </c>
      <c r="F39" s="40">
        <f>F40+F41+F42+F43+F44</f>
        <v>2</v>
      </c>
      <c r="G39" s="40">
        <f>G40+G41+G42+G43+G44</f>
        <v>2</v>
      </c>
      <c r="H39" s="40">
        <f>H40+H41+H42+H43+H44</f>
        <v>0</v>
      </c>
      <c r="J39" s="141"/>
    </row>
    <row r="40" spans="1:8" ht="13.5" customHeight="1">
      <c r="A40" s="233"/>
      <c r="B40" s="233" t="s">
        <v>32</v>
      </c>
      <c r="C40" s="249" t="s">
        <v>46</v>
      </c>
      <c r="D40" s="249"/>
      <c r="E40" s="28" t="s">
        <v>292</v>
      </c>
      <c r="F40" s="40">
        <f aca="true" t="shared" si="4" ref="F40:F46">G40+H40</f>
        <v>2</v>
      </c>
      <c r="G40" s="41">
        <v>2</v>
      </c>
      <c r="H40" s="41">
        <v>0</v>
      </c>
    </row>
    <row r="41" spans="1:8" ht="13.5" customHeight="1">
      <c r="A41" s="233"/>
      <c r="B41" s="233"/>
      <c r="C41" s="249" t="s">
        <v>47</v>
      </c>
      <c r="D41" s="249"/>
      <c r="E41" s="28" t="s">
        <v>293</v>
      </c>
      <c r="F41" s="40">
        <f t="shared" si="4"/>
        <v>0</v>
      </c>
      <c r="G41" s="41">
        <v>0</v>
      </c>
      <c r="H41" s="41">
        <v>0</v>
      </c>
    </row>
    <row r="42" spans="1:8" ht="13.5" customHeight="1">
      <c r="A42" s="233"/>
      <c r="B42" s="233"/>
      <c r="C42" s="249" t="s">
        <v>48</v>
      </c>
      <c r="D42" s="249"/>
      <c r="E42" s="28" t="s">
        <v>294</v>
      </c>
      <c r="F42" s="40">
        <f t="shared" si="4"/>
        <v>0</v>
      </c>
      <c r="G42" s="41">
        <v>0</v>
      </c>
      <c r="H42" s="41">
        <v>0</v>
      </c>
    </row>
    <row r="43" spans="1:8" ht="13.5" customHeight="1">
      <c r="A43" s="233"/>
      <c r="B43" s="233"/>
      <c r="C43" s="249" t="s">
        <v>49</v>
      </c>
      <c r="D43" s="249"/>
      <c r="E43" s="28" t="s">
        <v>295</v>
      </c>
      <c r="F43" s="40">
        <f t="shared" si="4"/>
        <v>0</v>
      </c>
      <c r="G43" s="41">
        <v>0</v>
      </c>
      <c r="H43" s="41">
        <v>0</v>
      </c>
    </row>
    <row r="44" spans="1:8" ht="13.5" customHeight="1">
      <c r="A44" s="233"/>
      <c r="B44" s="233"/>
      <c r="C44" s="251" t="s">
        <v>50</v>
      </c>
      <c r="D44" s="251"/>
      <c r="E44" s="28" t="s">
        <v>296</v>
      </c>
      <c r="F44" s="40">
        <f t="shared" si="4"/>
        <v>0</v>
      </c>
      <c r="G44" s="41">
        <v>0</v>
      </c>
      <c r="H44" s="41">
        <v>0</v>
      </c>
    </row>
    <row r="45" spans="1:8" ht="13.5">
      <c r="A45" s="233"/>
      <c r="B45" s="233"/>
      <c r="C45" s="233" t="s">
        <v>32</v>
      </c>
      <c r="D45" s="35" t="s">
        <v>465</v>
      </c>
      <c r="E45" s="28" t="s">
        <v>297</v>
      </c>
      <c r="F45" s="40">
        <f t="shared" si="4"/>
        <v>0</v>
      </c>
      <c r="G45" s="41">
        <v>0</v>
      </c>
      <c r="H45" s="41">
        <v>0</v>
      </c>
    </row>
    <row r="46" spans="1:8" ht="13.5">
      <c r="A46" s="233"/>
      <c r="B46" s="233"/>
      <c r="C46" s="233"/>
      <c r="D46" s="35" t="s">
        <v>160</v>
      </c>
      <c r="E46" s="28" t="s">
        <v>298</v>
      </c>
      <c r="F46" s="40">
        <f t="shared" si="4"/>
        <v>0</v>
      </c>
      <c r="G46" s="41">
        <v>0</v>
      </c>
      <c r="H46" s="41">
        <v>0</v>
      </c>
    </row>
    <row r="47" spans="1:8" ht="13.5">
      <c r="A47" s="233"/>
      <c r="B47" s="233"/>
      <c r="C47" s="233"/>
      <c r="D47" s="35" t="s">
        <v>919</v>
      </c>
      <c r="E47" s="28" t="s">
        <v>534</v>
      </c>
      <c r="F47" s="40">
        <f>G47+H47</f>
        <v>0</v>
      </c>
      <c r="G47" s="41">
        <v>0</v>
      </c>
      <c r="H47" s="41">
        <v>0</v>
      </c>
    </row>
    <row r="48" spans="1:10" ht="13.5">
      <c r="A48" s="233"/>
      <c r="B48" s="238" t="s">
        <v>1036</v>
      </c>
      <c r="C48" s="238"/>
      <c r="D48" s="238"/>
      <c r="E48" s="30" t="s">
        <v>299</v>
      </c>
      <c r="F48" s="40">
        <f>F49+F50+F51+F52+F53</f>
        <v>0</v>
      </c>
      <c r="G48" s="40">
        <f>G49+G50+G51+G52+G53</f>
        <v>0</v>
      </c>
      <c r="H48" s="40">
        <f>H49+H50+H51+H52+H53</f>
        <v>0</v>
      </c>
      <c r="J48" s="141"/>
    </row>
    <row r="49" spans="1:8" ht="13.5" customHeight="1">
      <c r="A49" s="233"/>
      <c r="B49" s="233" t="s">
        <v>32</v>
      </c>
      <c r="C49" s="249" t="s">
        <v>46</v>
      </c>
      <c r="D49" s="249"/>
      <c r="E49" s="28" t="s">
        <v>300</v>
      </c>
      <c r="F49" s="40">
        <f aca="true" t="shared" si="5" ref="F49:F55">G49+H49</f>
        <v>0</v>
      </c>
      <c r="G49" s="41">
        <v>0</v>
      </c>
      <c r="H49" s="41">
        <v>0</v>
      </c>
    </row>
    <row r="50" spans="1:8" ht="13.5" customHeight="1">
      <c r="A50" s="233"/>
      <c r="B50" s="233"/>
      <c r="C50" s="249" t="s">
        <v>47</v>
      </c>
      <c r="D50" s="249"/>
      <c r="E50" s="28" t="s">
        <v>301</v>
      </c>
      <c r="F50" s="40">
        <f t="shared" si="5"/>
        <v>0</v>
      </c>
      <c r="G50" s="41">
        <v>0</v>
      </c>
      <c r="H50" s="41">
        <v>0</v>
      </c>
    </row>
    <row r="51" spans="1:8" ht="13.5" customHeight="1">
      <c r="A51" s="233"/>
      <c r="B51" s="233"/>
      <c r="C51" s="249" t="s">
        <v>48</v>
      </c>
      <c r="D51" s="249"/>
      <c r="E51" s="28" t="s">
        <v>302</v>
      </c>
      <c r="F51" s="40">
        <f t="shared" si="5"/>
        <v>0</v>
      </c>
      <c r="G51" s="41">
        <v>0</v>
      </c>
      <c r="H51" s="41">
        <v>0</v>
      </c>
    </row>
    <row r="52" spans="1:8" ht="13.5" customHeight="1">
      <c r="A52" s="233"/>
      <c r="B52" s="233"/>
      <c r="C52" s="249" t="s">
        <v>49</v>
      </c>
      <c r="D52" s="249"/>
      <c r="E52" s="28" t="s">
        <v>303</v>
      </c>
      <c r="F52" s="40">
        <f t="shared" si="5"/>
        <v>0</v>
      </c>
      <c r="G52" s="41">
        <v>0</v>
      </c>
      <c r="H52" s="41">
        <v>0</v>
      </c>
    </row>
    <row r="53" spans="1:8" ht="13.5" customHeight="1">
      <c r="A53" s="233"/>
      <c r="B53" s="233"/>
      <c r="C53" s="251" t="s">
        <v>50</v>
      </c>
      <c r="D53" s="251"/>
      <c r="E53" s="28" t="s">
        <v>304</v>
      </c>
      <c r="F53" s="40">
        <f t="shared" si="5"/>
        <v>0</v>
      </c>
      <c r="G53" s="41">
        <v>0</v>
      </c>
      <c r="H53" s="41">
        <v>0</v>
      </c>
    </row>
    <row r="54" spans="1:8" ht="13.5">
      <c r="A54" s="233"/>
      <c r="B54" s="233"/>
      <c r="C54" s="233" t="s">
        <v>32</v>
      </c>
      <c r="D54" s="35" t="s">
        <v>465</v>
      </c>
      <c r="E54" s="28" t="s">
        <v>305</v>
      </c>
      <c r="F54" s="40">
        <f t="shared" si="5"/>
        <v>0</v>
      </c>
      <c r="G54" s="41">
        <v>0</v>
      </c>
      <c r="H54" s="41">
        <v>0</v>
      </c>
    </row>
    <row r="55" spans="1:8" ht="13.5">
      <c r="A55" s="233"/>
      <c r="B55" s="233"/>
      <c r="C55" s="233"/>
      <c r="D55" s="35" t="s">
        <v>160</v>
      </c>
      <c r="E55" s="28" t="s">
        <v>306</v>
      </c>
      <c r="F55" s="40">
        <f t="shared" si="5"/>
        <v>0</v>
      </c>
      <c r="G55" s="41">
        <v>0</v>
      </c>
      <c r="H55" s="41">
        <v>0</v>
      </c>
    </row>
    <row r="56" spans="1:8" ht="13.5">
      <c r="A56" s="233"/>
      <c r="B56" s="233"/>
      <c r="C56" s="233"/>
      <c r="D56" s="35" t="s">
        <v>919</v>
      </c>
      <c r="E56" s="28" t="s">
        <v>535</v>
      </c>
      <c r="F56" s="40">
        <f>G56+H56</f>
        <v>0</v>
      </c>
      <c r="G56" s="41">
        <v>0</v>
      </c>
      <c r="H56" s="41">
        <v>0</v>
      </c>
    </row>
    <row r="57" spans="6:8" ht="13.5">
      <c r="F57" s="48"/>
      <c r="G57" s="48"/>
      <c r="H57" s="48"/>
    </row>
    <row r="58" spans="1:8" ht="25.5">
      <c r="A58" s="252" t="s">
        <v>53</v>
      </c>
      <c r="B58" s="252"/>
      <c r="C58" s="252"/>
      <c r="D58" s="252"/>
      <c r="E58" s="59" t="s">
        <v>167</v>
      </c>
      <c r="F58" s="60" t="s">
        <v>16</v>
      </c>
      <c r="G58" s="60" t="s">
        <v>21</v>
      </c>
      <c r="H58" s="60" t="s">
        <v>22</v>
      </c>
    </row>
    <row r="59" spans="1:8" ht="13.5">
      <c r="A59" s="248" t="s">
        <v>814</v>
      </c>
      <c r="B59" s="248"/>
      <c r="C59" s="248"/>
      <c r="D59" s="248"/>
      <c r="E59" s="62" t="s">
        <v>307</v>
      </c>
      <c r="F59" s="40">
        <f aca="true" t="shared" si="6" ref="F59:F65">G59+H59</f>
        <v>0</v>
      </c>
      <c r="G59" s="41">
        <v>0</v>
      </c>
      <c r="H59" s="41">
        <v>0</v>
      </c>
    </row>
    <row r="60" spans="1:8" ht="13.5">
      <c r="A60" s="248" t="s">
        <v>815</v>
      </c>
      <c r="B60" s="248"/>
      <c r="C60" s="248"/>
      <c r="D60" s="248"/>
      <c r="E60" s="62" t="s">
        <v>308</v>
      </c>
      <c r="F60" s="40">
        <f t="shared" si="6"/>
        <v>0</v>
      </c>
      <c r="G60" s="41">
        <v>0</v>
      </c>
      <c r="H60" s="41">
        <v>0</v>
      </c>
    </row>
    <row r="61" spans="1:8" ht="13.5">
      <c r="A61" s="248" t="s">
        <v>816</v>
      </c>
      <c r="B61" s="248"/>
      <c r="C61" s="248"/>
      <c r="D61" s="248"/>
      <c r="E61" s="62" t="s">
        <v>309</v>
      </c>
      <c r="F61" s="40">
        <f t="shared" si="6"/>
        <v>0</v>
      </c>
      <c r="G61" s="41">
        <v>0</v>
      </c>
      <c r="H61" s="41">
        <v>0</v>
      </c>
    </row>
    <row r="62" spans="1:8" ht="13.5">
      <c r="A62" s="248" t="s">
        <v>817</v>
      </c>
      <c r="B62" s="248"/>
      <c r="C62" s="248"/>
      <c r="D62" s="248"/>
      <c r="E62" s="62" t="s">
        <v>310</v>
      </c>
      <c r="F62" s="40">
        <f t="shared" si="6"/>
        <v>1</v>
      </c>
      <c r="G62" s="41">
        <v>1</v>
      </c>
      <c r="H62" s="41">
        <v>0</v>
      </c>
    </row>
    <row r="63" spans="1:8" ht="13.5">
      <c r="A63" s="231" t="s">
        <v>152</v>
      </c>
      <c r="B63" s="231"/>
      <c r="C63" s="231"/>
      <c r="D63" s="231"/>
      <c r="E63" s="62" t="s">
        <v>311</v>
      </c>
      <c r="F63" s="40">
        <f t="shared" si="6"/>
        <v>0</v>
      </c>
      <c r="G63" s="41">
        <v>0</v>
      </c>
      <c r="H63" s="41">
        <v>0</v>
      </c>
    </row>
    <row r="64" spans="1:8" ht="24.75" customHeight="1">
      <c r="A64" s="248" t="s">
        <v>818</v>
      </c>
      <c r="B64" s="248"/>
      <c r="C64" s="248"/>
      <c r="D64" s="248"/>
      <c r="E64" s="62" t="s">
        <v>312</v>
      </c>
      <c r="F64" s="40">
        <f t="shared" si="6"/>
        <v>0</v>
      </c>
      <c r="G64" s="41">
        <v>0</v>
      </c>
      <c r="H64" s="41">
        <v>0</v>
      </c>
    </row>
    <row r="65" spans="1:8" ht="13.5">
      <c r="A65" s="248" t="s">
        <v>819</v>
      </c>
      <c r="B65" s="248"/>
      <c r="C65" s="248"/>
      <c r="D65" s="248"/>
      <c r="E65" s="62" t="s">
        <v>313</v>
      </c>
      <c r="F65" s="40">
        <f t="shared" si="6"/>
        <v>6</v>
      </c>
      <c r="G65" s="41">
        <v>0</v>
      </c>
      <c r="H65" s="41">
        <v>6</v>
      </c>
    </row>
  </sheetData>
  <sheetProtection password="CE88" sheet="1"/>
  <mergeCells count="59">
    <mergeCell ref="B21:D21"/>
    <mergeCell ref="B13:B20"/>
    <mergeCell ref="C23:D23"/>
    <mergeCell ref="C24:D24"/>
    <mergeCell ref="C25:D25"/>
    <mergeCell ref="C26:D26"/>
    <mergeCell ref="C16:D16"/>
    <mergeCell ref="B22:B29"/>
    <mergeCell ref="C22:D22"/>
    <mergeCell ref="C32:D32"/>
    <mergeCell ref="C33:D33"/>
    <mergeCell ref="C34:D34"/>
    <mergeCell ref="C35:D35"/>
    <mergeCell ref="C36:C38"/>
    <mergeCell ref="C27:C29"/>
    <mergeCell ref="A1:D1"/>
    <mergeCell ref="A2:D2"/>
    <mergeCell ref="B3:D3"/>
    <mergeCell ref="B12:D12"/>
    <mergeCell ref="B4:B11"/>
    <mergeCell ref="C4:D4"/>
    <mergeCell ref="C5:D5"/>
    <mergeCell ref="C6:D6"/>
    <mergeCell ref="C9:C11"/>
    <mergeCell ref="C7:D7"/>
    <mergeCell ref="C53:D53"/>
    <mergeCell ref="C54:C56"/>
    <mergeCell ref="B30:D30"/>
    <mergeCell ref="B39:D39"/>
    <mergeCell ref="B48:D48"/>
    <mergeCell ref="C43:D43"/>
    <mergeCell ref="C44:D44"/>
    <mergeCell ref="C45:C47"/>
    <mergeCell ref="B31:B38"/>
    <mergeCell ref="C31:D31"/>
    <mergeCell ref="C8:D8"/>
    <mergeCell ref="C17:D17"/>
    <mergeCell ref="C18:C20"/>
    <mergeCell ref="C13:D13"/>
    <mergeCell ref="C14:D14"/>
    <mergeCell ref="C15:D15"/>
    <mergeCell ref="A3:A56"/>
    <mergeCell ref="B49:B56"/>
    <mergeCell ref="C49:D49"/>
    <mergeCell ref="C50:D50"/>
    <mergeCell ref="C51:D51"/>
    <mergeCell ref="C52:D52"/>
    <mergeCell ref="B40:B47"/>
    <mergeCell ref="C40:D40"/>
    <mergeCell ref="C41:D41"/>
    <mergeCell ref="C42:D42"/>
    <mergeCell ref="A65:D65"/>
    <mergeCell ref="A58:D58"/>
    <mergeCell ref="A59:D59"/>
    <mergeCell ref="A60:D60"/>
    <mergeCell ref="A61:D61"/>
    <mergeCell ref="A62:D62"/>
    <mergeCell ref="A63:D63"/>
    <mergeCell ref="A64:D64"/>
  </mergeCells>
  <printOptions horizontalCentered="1"/>
  <pageMargins left="0.2361111111111111" right="0.15763888888888888" top="0.5298611111111111" bottom="0" header="0.5118055555555555" footer="0"/>
  <pageSetup horizontalDpi="600" verticalDpi="600" orientation="portrait" paperSize="9" scale="97" r:id="rId1"/>
  <headerFooter alignWithMargins="0">
    <oddFooter>&amp;R4</oddFooter>
  </headerFooter>
  <rowBreaks count="1" manualBreakCount="1">
    <brk id="47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65"/>
  <sheetViews>
    <sheetView zoomScale="70" zoomScaleNormal="70" zoomScalePageLayoutView="0" workbookViewId="0" topLeftCell="A25">
      <selection activeCell="J13" sqref="J1:J16384"/>
    </sheetView>
  </sheetViews>
  <sheetFormatPr defaultColWidth="9.140625" defaultRowHeight="12.75"/>
  <cols>
    <col min="1" max="1" width="8.28125" style="46" customWidth="1"/>
    <col min="2" max="3" width="12.421875" style="49" customWidth="1"/>
    <col min="4" max="4" width="35.8515625" style="49" customWidth="1"/>
    <col min="5" max="5" width="10.57421875" style="47" customWidth="1"/>
    <col min="6" max="6" width="8.28125" style="46" customWidth="1"/>
    <col min="7" max="7" width="8.00390625" style="46" customWidth="1"/>
    <col min="8" max="16384" width="9.140625" style="46" customWidth="1"/>
  </cols>
  <sheetData>
    <row r="1" spans="1:8" ht="30" customHeight="1">
      <c r="A1" s="252" t="s">
        <v>820</v>
      </c>
      <c r="B1" s="252"/>
      <c r="C1" s="252"/>
      <c r="D1" s="252"/>
      <c r="E1" s="59" t="s">
        <v>167</v>
      </c>
      <c r="F1" s="60" t="s">
        <v>16</v>
      </c>
      <c r="G1" s="60" t="s">
        <v>21</v>
      </c>
      <c r="H1" s="60" t="s">
        <v>22</v>
      </c>
    </row>
    <row r="2" spans="1:8" ht="13.5">
      <c r="A2" s="248" t="s">
        <v>52</v>
      </c>
      <c r="B2" s="248"/>
      <c r="C2" s="248"/>
      <c r="D2" s="248"/>
      <c r="E2" s="26" t="s">
        <v>314</v>
      </c>
      <c r="F2" s="61">
        <f>F3+F12+F21+F30+F39+F48</f>
        <v>0</v>
      </c>
      <c r="G2" s="61">
        <f>G3+G12+G21+G30+G39+G48</f>
        <v>0</v>
      </c>
      <c r="H2" s="61">
        <f>H3+H12+H21+H30+H39+H48</f>
        <v>0</v>
      </c>
    </row>
    <row r="3" spans="1:10" ht="13.5">
      <c r="A3" s="233" t="s">
        <v>17</v>
      </c>
      <c r="B3" s="238" t="s">
        <v>45</v>
      </c>
      <c r="C3" s="238"/>
      <c r="D3" s="238"/>
      <c r="E3" s="30" t="s">
        <v>315</v>
      </c>
      <c r="F3" s="40">
        <f>F4+F5+F6+F7+F8</f>
        <v>0</v>
      </c>
      <c r="G3" s="40">
        <f>G4+G5+G6+G7+G8</f>
        <v>0</v>
      </c>
      <c r="H3" s="40">
        <f>H4+H5+H6+H7+H8</f>
        <v>0</v>
      </c>
      <c r="J3" s="141"/>
    </row>
    <row r="4" spans="1:8" ht="13.5">
      <c r="A4" s="233"/>
      <c r="B4" s="233" t="s">
        <v>32</v>
      </c>
      <c r="C4" s="249" t="s">
        <v>46</v>
      </c>
      <c r="D4" s="249"/>
      <c r="E4" s="28" t="s">
        <v>316</v>
      </c>
      <c r="F4" s="40">
        <f aca="true" t="shared" si="0" ref="F4:F10">G4+H4</f>
        <v>0</v>
      </c>
      <c r="G4" s="41">
        <v>0</v>
      </c>
      <c r="H4" s="41">
        <v>0</v>
      </c>
    </row>
    <row r="5" spans="1:8" ht="13.5">
      <c r="A5" s="233"/>
      <c r="B5" s="233"/>
      <c r="C5" s="249" t="s">
        <v>47</v>
      </c>
      <c r="D5" s="249"/>
      <c r="E5" s="28" t="s">
        <v>317</v>
      </c>
      <c r="F5" s="40">
        <f t="shared" si="0"/>
        <v>0</v>
      </c>
      <c r="G5" s="41">
        <v>0</v>
      </c>
      <c r="H5" s="41">
        <v>0</v>
      </c>
    </row>
    <row r="6" spans="1:8" ht="13.5">
      <c r="A6" s="233"/>
      <c r="B6" s="233"/>
      <c r="C6" s="249" t="s">
        <v>48</v>
      </c>
      <c r="D6" s="249"/>
      <c r="E6" s="28" t="s">
        <v>318</v>
      </c>
      <c r="F6" s="40">
        <f t="shared" si="0"/>
        <v>0</v>
      </c>
      <c r="G6" s="41">
        <v>0</v>
      </c>
      <c r="H6" s="41">
        <v>0</v>
      </c>
    </row>
    <row r="7" spans="1:8" ht="13.5">
      <c r="A7" s="233"/>
      <c r="B7" s="233"/>
      <c r="C7" s="249" t="s">
        <v>49</v>
      </c>
      <c r="D7" s="249"/>
      <c r="E7" s="28" t="s">
        <v>319</v>
      </c>
      <c r="F7" s="40">
        <f t="shared" si="0"/>
        <v>0</v>
      </c>
      <c r="G7" s="41">
        <v>0</v>
      </c>
      <c r="H7" s="41">
        <v>0</v>
      </c>
    </row>
    <row r="8" spans="1:8" ht="13.5">
      <c r="A8" s="233"/>
      <c r="B8" s="233"/>
      <c r="C8" s="251" t="s">
        <v>50</v>
      </c>
      <c r="D8" s="251"/>
      <c r="E8" s="28" t="s">
        <v>320</v>
      </c>
      <c r="F8" s="40">
        <f t="shared" si="0"/>
        <v>0</v>
      </c>
      <c r="G8" s="41">
        <v>0</v>
      </c>
      <c r="H8" s="41">
        <v>0</v>
      </c>
    </row>
    <row r="9" spans="1:8" ht="13.5">
      <c r="A9" s="233"/>
      <c r="B9" s="233"/>
      <c r="C9" s="233" t="s">
        <v>32</v>
      </c>
      <c r="D9" s="35" t="s">
        <v>465</v>
      </c>
      <c r="E9" s="28" t="s">
        <v>321</v>
      </c>
      <c r="F9" s="40">
        <f t="shared" si="0"/>
        <v>0</v>
      </c>
      <c r="G9" s="41">
        <v>0</v>
      </c>
      <c r="H9" s="41">
        <v>0</v>
      </c>
    </row>
    <row r="10" spans="1:8" ht="13.5">
      <c r="A10" s="233"/>
      <c r="B10" s="233"/>
      <c r="C10" s="233"/>
      <c r="D10" s="35" t="s">
        <v>160</v>
      </c>
      <c r="E10" s="28" t="s">
        <v>322</v>
      </c>
      <c r="F10" s="40">
        <f t="shared" si="0"/>
        <v>0</v>
      </c>
      <c r="G10" s="41">
        <v>0</v>
      </c>
      <c r="H10" s="41">
        <v>0</v>
      </c>
    </row>
    <row r="11" spans="1:8" ht="13.5">
      <c r="A11" s="233"/>
      <c r="B11" s="233"/>
      <c r="C11" s="233"/>
      <c r="D11" s="35" t="s">
        <v>919</v>
      </c>
      <c r="E11" s="28" t="s">
        <v>528</v>
      </c>
      <c r="F11" s="40">
        <f>G11+H11</f>
        <v>0</v>
      </c>
      <c r="G11" s="41">
        <v>0</v>
      </c>
      <c r="H11" s="41">
        <v>0</v>
      </c>
    </row>
    <row r="12" spans="1:10" ht="13.5">
      <c r="A12" s="233"/>
      <c r="B12" s="254" t="s">
        <v>1028</v>
      </c>
      <c r="C12" s="254"/>
      <c r="D12" s="254"/>
      <c r="E12" s="30" t="s">
        <v>323</v>
      </c>
      <c r="F12" s="40">
        <f>F13+F14+F15+F16+F17</f>
        <v>0</v>
      </c>
      <c r="G12" s="40">
        <f>G13+G14+G15+G16+G17</f>
        <v>0</v>
      </c>
      <c r="H12" s="40">
        <f>H13+H14+H15+H16+H17</f>
        <v>0</v>
      </c>
      <c r="J12" s="141"/>
    </row>
    <row r="13" spans="1:8" ht="13.5">
      <c r="A13" s="233"/>
      <c r="B13" s="233" t="s">
        <v>32</v>
      </c>
      <c r="C13" s="249" t="s">
        <v>46</v>
      </c>
      <c r="D13" s="249"/>
      <c r="E13" s="28" t="s">
        <v>324</v>
      </c>
      <c r="F13" s="40">
        <f aca="true" t="shared" si="1" ref="F13:F19">G13+H13</f>
        <v>0</v>
      </c>
      <c r="G13" s="41">
        <v>0</v>
      </c>
      <c r="H13" s="41">
        <v>0</v>
      </c>
    </row>
    <row r="14" spans="1:8" ht="13.5">
      <c r="A14" s="233"/>
      <c r="B14" s="233"/>
      <c r="C14" s="249" t="s">
        <v>47</v>
      </c>
      <c r="D14" s="249"/>
      <c r="E14" s="28" t="s">
        <v>325</v>
      </c>
      <c r="F14" s="40">
        <f t="shared" si="1"/>
        <v>0</v>
      </c>
      <c r="G14" s="41">
        <v>0</v>
      </c>
      <c r="H14" s="41">
        <v>0</v>
      </c>
    </row>
    <row r="15" spans="1:8" ht="13.5">
      <c r="A15" s="233"/>
      <c r="B15" s="233"/>
      <c r="C15" s="249" t="s">
        <v>48</v>
      </c>
      <c r="D15" s="249"/>
      <c r="E15" s="28" t="s">
        <v>326</v>
      </c>
      <c r="F15" s="40">
        <f t="shared" si="1"/>
        <v>0</v>
      </c>
      <c r="G15" s="41">
        <v>0</v>
      </c>
      <c r="H15" s="41">
        <v>0</v>
      </c>
    </row>
    <row r="16" spans="1:8" ht="13.5">
      <c r="A16" s="233"/>
      <c r="B16" s="233"/>
      <c r="C16" s="249" t="s">
        <v>49</v>
      </c>
      <c r="D16" s="249"/>
      <c r="E16" s="28" t="s">
        <v>327</v>
      </c>
      <c r="F16" s="40">
        <f t="shared" si="1"/>
        <v>0</v>
      </c>
      <c r="G16" s="41">
        <v>0</v>
      </c>
      <c r="H16" s="41">
        <v>0</v>
      </c>
    </row>
    <row r="17" spans="1:8" ht="13.5">
      <c r="A17" s="233"/>
      <c r="B17" s="233"/>
      <c r="C17" s="251" t="s">
        <v>50</v>
      </c>
      <c r="D17" s="251"/>
      <c r="E17" s="28" t="s">
        <v>328</v>
      </c>
      <c r="F17" s="40">
        <f t="shared" si="1"/>
        <v>0</v>
      </c>
      <c r="G17" s="41">
        <v>0</v>
      </c>
      <c r="H17" s="41">
        <v>0</v>
      </c>
    </row>
    <row r="18" spans="1:8" ht="13.5">
      <c r="A18" s="233"/>
      <c r="B18" s="233"/>
      <c r="C18" s="233" t="s">
        <v>32</v>
      </c>
      <c r="D18" s="35" t="s">
        <v>465</v>
      </c>
      <c r="E18" s="28" t="s">
        <v>329</v>
      </c>
      <c r="F18" s="40">
        <f t="shared" si="1"/>
        <v>0</v>
      </c>
      <c r="G18" s="41">
        <v>0</v>
      </c>
      <c r="H18" s="41">
        <v>0</v>
      </c>
    </row>
    <row r="19" spans="1:8" ht="13.5">
      <c r="A19" s="233"/>
      <c r="B19" s="233"/>
      <c r="C19" s="233"/>
      <c r="D19" s="35" t="s">
        <v>160</v>
      </c>
      <c r="E19" s="28" t="s">
        <v>330</v>
      </c>
      <c r="F19" s="40">
        <f t="shared" si="1"/>
        <v>0</v>
      </c>
      <c r="G19" s="41">
        <v>0</v>
      </c>
      <c r="H19" s="41">
        <v>0</v>
      </c>
    </row>
    <row r="20" spans="1:8" ht="13.5">
      <c r="A20" s="233"/>
      <c r="B20" s="233"/>
      <c r="C20" s="233"/>
      <c r="D20" s="35" t="s">
        <v>919</v>
      </c>
      <c r="E20" s="28" t="s">
        <v>527</v>
      </c>
      <c r="F20" s="40">
        <f>G20+H20</f>
        <v>0</v>
      </c>
      <c r="G20" s="41">
        <v>0</v>
      </c>
      <c r="H20" s="41">
        <v>0</v>
      </c>
    </row>
    <row r="21" spans="1:10" ht="13.5">
      <c r="A21" s="233"/>
      <c r="B21" s="254" t="s">
        <v>1029</v>
      </c>
      <c r="C21" s="254"/>
      <c r="D21" s="254"/>
      <c r="E21" s="30" t="s">
        <v>331</v>
      </c>
      <c r="F21" s="40">
        <f>F22+F23+F24+F25+F26</f>
        <v>0</v>
      </c>
      <c r="G21" s="40">
        <f>G22+G23+G24+G25+G26</f>
        <v>0</v>
      </c>
      <c r="H21" s="40">
        <f>H22+H23+H24+H25+H26</f>
        <v>0</v>
      </c>
      <c r="J21" s="141"/>
    </row>
    <row r="22" spans="1:8" ht="13.5">
      <c r="A22" s="233"/>
      <c r="B22" s="233" t="s">
        <v>32</v>
      </c>
      <c r="C22" s="249" t="s">
        <v>46</v>
      </c>
      <c r="D22" s="249"/>
      <c r="E22" s="28" t="s">
        <v>332</v>
      </c>
      <c r="F22" s="40">
        <f aca="true" t="shared" si="2" ref="F22:F28">G22+H22</f>
        <v>0</v>
      </c>
      <c r="G22" s="41">
        <v>0</v>
      </c>
      <c r="H22" s="41">
        <v>0</v>
      </c>
    </row>
    <row r="23" spans="1:8" ht="13.5">
      <c r="A23" s="233"/>
      <c r="B23" s="233"/>
      <c r="C23" s="249" t="s">
        <v>47</v>
      </c>
      <c r="D23" s="249"/>
      <c r="E23" s="28" t="s">
        <v>333</v>
      </c>
      <c r="F23" s="40">
        <f t="shared" si="2"/>
        <v>0</v>
      </c>
      <c r="G23" s="41">
        <v>0</v>
      </c>
      <c r="H23" s="41">
        <v>0</v>
      </c>
    </row>
    <row r="24" spans="1:8" ht="13.5">
      <c r="A24" s="233"/>
      <c r="B24" s="233"/>
      <c r="C24" s="249" t="s">
        <v>48</v>
      </c>
      <c r="D24" s="249"/>
      <c r="E24" s="28" t="s">
        <v>334</v>
      </c>
      <c r="F24" s="40">
        <f t="shared" si="2"/>
        <v>0</v>
      </c>
      <c r="G24" s="41">
        <v>0</v>
      </c>
      <c r="H24" s="41">
        <v>0</v>
      </c>
    </row>
    <row r="25" spans="1:8" ht="13.5">
      <c r="A25" s="233"/>
      <c r="B25" s="233"/>
      <c r="C25" s="249" t="s">
        <v>49</v>
      </c>
      <c r="D25" s="249"/>
      <c r="E25" s="28" t="s">
        <v>335</v>
      </c>
      <c r="F25" s="40">
        <f t="shared" si="2"/>
        <v>0</v>
      </c>
      <c r="G25" s="41">
        <v>0</v>
      </c>
      <c r="H25" s="41">
        <v>0</v>
      </c>
    </row>
    <row r="26" spans="1:8" ht="13.5">
      <c r="A26" s="233"/>
      <c r="B26" s="233"/>
      <c r="C26" s="251" t="s">
        <v>50</v>
      </c>
      <c r="D26" s="251"/>
      <c r="E26" s="28" t="s">
        <v>336</v>
      </c>
      <c r="F26" s="40">
        <f t="shared" si="2"/>
        <v>0</v>
      </c>
      <c r="G26" s="41">
        <v>0</v>
      </c>
      <c r="H26" s="41">
        <v>0</v>
      </c>
    </row>
    <row r="27" spans="1:8" ht="13.5">
      <c r="A27" s="233"/>
      <c r="B27" s="233"/>
      <c r="C27" s="233" t="s">
        <v>32</v>
      </c>
      <c r="D27" s="35" t="s">
        <v>465</v>
      </c>
      <c r="E27" s="28" t="s">
        <v>337</v>
      </c>
      <c r="F27" s="40">
        <f t="shared" si="2"/>
        <v>0</v>
      </c>
      <c r="G27" s="41">
        <v>0</v>
      </c>
      <c r="H27" s="41">
        <v>0</v>
      </c>
    </row>
    <row r="28" spans="1:8" ht="13.5">
      <c r="A28" s="233"/>
      <c r="B28" s="233"/>
      <c r="C28" s="233"/>
      <c r="D28" s="35" t="s">
        <v>160</v>
      </c>
      <c r="E28" s="28" t="s">
        <v>338</v>
      </c>
      <c r="F28" s="40">
        <f t="shared" si="2"/>
        <v>0</v>
      </c>
      <c r="G28" s="41">
        <v>0</v>
      </c>
      <c r="H28" s="41">
        <v>0</v>
      </c>
    </row>
    <row r="29" spans="1:8" ht="13.5">
      <c r="A29" s="233"/>
      <c r="B29" s="233"/>
      <c r="C29" s="233"/>
      <c r="D29" s="35" t="s">
        <v>919</v>
      </c>
      <c r="E29" s="28" t="s">
        <v>526</v>
      </c>
      <c r="F29" s="40">
        <f>G29+H29</f>
        <v>0</v>
      </c>
      <c r="G29" s="41">
        <v>0</v>
      </c>
      <c r="H29" s="41">
        <v>0</v>
      </c>
    </row>
    <row r="30" spans="1:10" ht="13.5" customHeight="1">
      <c r="A30" s="233"/>
      <c r="B30" s="238" t="s">
        <v>51</v>
      </c>
      <c r="C30" s="238"/>
      <c r="D30" s="238"/>
      <c r="E30" s="30" t="s">
        <v>339</v>
      </c>
      <c r="F30" s="40">
        <f>F31+F32+F33+F34+F35</f>
        <v>0</v>
      </c>
      <c r="G30" s="40">
        <f>G31+G32+G33+G34+G35</f>
        <v>0</v>
      </c>
      <c r="H30" s="40">
        <f>H31+H32+H33+H34+H35</f>
        <v>0</v>
      </c>
      <c r="J30" s="141"/>
    </row>
    <row r="31" spans="1:8" ht="13.5">
      <c r="A31" s="233"/>
      <c r="B31" s="233" t="s">
        <v>32</v>
      </c>
      <c r="C31" s="249" t="s">
        <v>46</v>
      </c>
      <c r="D31" s="249"/>
      <c r="E31" s="28" t="s">
        <v>340</v>
      </c>
      <c r="F31" s="40">
        <f aca="true" t="shared" si="3" ref="F31:F37">G31+H31</f>
        <v>0</v>
      </c>
      <c r="G31" s="41">
        <v>0</v>
      </c>
      <c r="H31" s="41">
        <v>0</v>
      </c>
    </row>
    <row r="32" spans="1:8" ht="13.5">
      <c r="A32" s="233"/>
      <c r="B32" s="233"/>
      <c r="C32" s="249" t="s">
        <v>47</v>
      </c>
      <c r="D32" s="249"/>
      <c r="E32" s="28" t="s">
        <v>341</v>
      </c>
      <c r="F32" s="40">
        <f t="shared" si="3"/>
        <v>0</v>
      </c>
      <c r="G32" s="41">
        <v>0</v>
      </c>
      <c r="H32" s="41">
        <v>0</v>
      </c>
    </row>
    <row r="33" spans="1:8" ht="13.5">
      <c r="A33" s="233"/>
      <c r="B33" s="233"/>
      <c r="C33" s="249" t="s">
        <v>48</v>
      </c>
      <c r="D33" s="249"/>
      <c r="E33" s="28" t="s">
        <v>342</v>
      </c>
      <c r="F33" s="40">
        <f t="shared" si="3"/>
        <v>0</v>
      </c>
      <c r="G33" s="41">
        <v>0</v>
      </c>
      <c r="H33" s="41">
        <v>0</v>
      </c>
    </row>
    <row r="34" spans="1:8" ht="13.5">
      <c r="A34" s="233"/>
      <c r="B34" s="233"/>
      <c r="C34" s="249" t="s">
        <v>49</v>
      </c>
      <c r="D34" s="249"/>
      <c r="E34" s="28" t="s">
        <v>343</v>
      </c>
      <c r="F34" s="40">
        <f t="shared" si="3"/>
        <v>0</v>
      </c>
      <c r="G34" s="41">
        <v>0</v>
      </c>
      <c r="H34" s="41">
        <v>0</v>
      </c>
    </row>
    <row r="35" spans="1:8" ht="13.5">
      <c r="A35" s="233"/>
      <c r="B35" s="233"/>
      <c r="C35" s="251" t="s">
        <v>50</v>
      </c>
      <c r="D35" s="251"/>
      <c r="E35" s="28" t="s">
        <v>344</v>
      </c>
      <c r="F35" s="40">
        <f t="shared" si="3"/>
        <v>0</v>
      </c>
      <c r="G35" s="41">
        <v>0</v>
      </c>
      <c r="H35" s="41">
        <v>0</v>
      </c>
    </row>
    <row r="36" spans="1:8" ht="13.5">
      <c r="A36" s="233"/>
      <c r="B36" s="233"/>
      <c r="C36" s="233" t="s">
        <v>32</v>
      </c>
      <c r="D36" s="35" t="s">
        <v>465</v>
      </c>
      <c r="E36" s="28" t="s">
        <v>345</v>
      </c>
      <c r="F36" s="40">
        <f t="shared" si="3"/>
        <v>0</v>
      </c>
      <c r="G36" s="41">
        <v>0</v>
      </c>
      <c r="H36" s="41">
        <v>0</v>
      </c>
    </row>
    <row r="37" spans="1:8" ht="13.5">
      <c r="A37" s="233"/>
      <c r="B37" s="233"/>
      <c r="C37" s="233"/>
      <c r="D37" s="35" t="s">
        <v>160</v>
      </c>
      <c r="E37" s="28" t="s">
        <v>346</v>
      </c>
      <c r="F37" s="40">
        <f t="shared" si="3"/>
        <v>0</v>
      </c>
      <c r="G37" s="41">
        <v>0</v>
      </c>
      <c r="H37" s="41">
        <v>0</v>
      </c>
    </row>
    <row r="38" spans="1:8" ht="13.5">
      <c r="A38" s="233"/>
      <c r="B38" s="233"/>
      <c r="C38" s="233"/>
      <c r="D38" s="35" t="s">
        <v>919</v>
      </c>
      <c r="E38" s="28" t="s">
        <v>525</v>
      </c>
      <c r="F38" s="40">
        <f>G38+H38</f>
        <v>0</v>
      </c>
      <c r="G38" s="41">
        <v>0</v>
      </c>
      <c r="H38" s="41">
        <v>0</v>
      </c>
    </row>
    <row r="39" spans="1:10" ht="13.5">
      <c r="A39" s="233"/>
      <c r="B39" s="253" t="s">
        <v>1035</v>
      </c>
      <c r="C39" s="253"/>
      <c r="D39" s="253"/>
      <c r="E39" s="30" t="s">
        <v>347</v>
      </c>
      <c r="F39" s="40">
        <f>F40+F41+F42+F43+F44</f>
        <v>0</v>
      </c>
      <c r="G39" s="40">
        <f>G40+G41+G42+G43+G44</f>
        <v>0</v>
      </c>
      <c r="H39" s="40">
        <f>H40+H41+H42+H43+H44</f>
        <v>0</v>
      </c>
      <c r="J39" s="141"/>
    </row>
    <row r="40" spans="1:8" ht="13.5">
      <c r="A40" s="233"/>
      <c r="B40" s="233" t="s">
        <v>32</v>
      </c>
      <c r="C40" s="249" t="s">
        <v>46</v>
      </c>
      <c r="D40" s="249"/>
      <c r="E40" s="28" t="s">
        <v>348</v>
      </c>
      <c r="F40" s="40">
        <f aca="true" t="shared" si="4" ref="F40:F46">G40+H40</f>
        <v>0</v>
      </c>
      <c r="G40" s="41">
        <v>0</v>
      </c>
      <c r="H40" s="41">
        <v>0</v>
      </c>
    </row>
    <row r="41" spans="1:8" ht="13.5">
      <c r="A41" s="233"/>
      <c r="B41" s="233"/>
      <c r="C41" s="249" t="s">
        <v>47</v>
      </c>
      <c r="D41" s="249"/>
      <c r="E41" s="28" t="s">
        <v>349</v>
      </c>
      <c r="F41" s="40">
        <f t="shared" si="4"/>
        <v>0</v>
      </c>
      <c r="G41" s="41">
        <v>0</v>
      </c>
      <c r="H41" s="41">
        <v>0</v>
      </c>
    </row>
    <row r="42" spans="1:8" ht="13.5">
      <c r="A42" s="233"/>
      <c r="B42" s="233"/>
      <c r="C42" s="249" t="s">
        <v>48</v>
      </c>
      <c r="D42" s="249"/>
      <c r="E42" s="28" t="s">
        <v>350</v>
      </c>
      <c r="F42" s="40">
        <f t="shared" si="4"/>
        <v>0</v>
      </c>
      <c r="G42" s="41">
        <v>0</v>
      </c>
      <c r="H42" s="41">
        <v>0</v>
      </c>
    </row>
    <row r="43" spans="1:8" ht="13.5">
      <c r="A43" s="233"/>
      <c r="B43" s="233"/>
      <c r="C43" s="249" t="s">
        <v>49</v>
      </c>
      <c r="D43" s="249"/>
      <c r="E43" s="28" t="s">
        <v>351</v>
      </c>
      <c r="F43" s="40">
        <f t="shared" si="4"/>
        <v>0</v>
      </c>
      <c r="G43" s="41">
        <v>0</v>
      </c>
      <c r="H43" s="41">
        <v>0</v>
      </c>
    </row>
    <row r="44" spans="1:8" ht="13.5">
      <c r="A44" s="233"/>
      <c r="B44" s="233"/>
      <c r="C44" s="251" t="s">
        <v>50</v>
      </c>
      <c r="D44" s="251"/>
      <c r="E44" s="28" t="s">
        <v>352</v>
      </c>
      <c r="F44" s="40">
        <f t="shared" si="4"/>
        <v>0</v>
      </c>
      <c r="G44" s="41">
        <v>0</v>
      </c>
      <c r="H44" s="41">
        <v>0</v>
      </c>
    </row>
    <row r="45" spans="1:8" ht="13.5">
      <c r="A45" s="233"/>
      <c r="B45" s="233"/>
      <c r="C45" s="233" t="s">
        <v>32</v>
      </c>
      <c r="D45" s="35" t="s">
        <v>465</v>
      </c>
      <c r="E45" s="28" t="s">
        <v>353</v>
      </c>
      <c r="F45" s="40">
        <f t="shared" si="4"/>
        <v>0</v>
      </c>
      <c r="G45" s="41">
        <v>0</v>
      </c>
      <c r="H45" s="41">
        <v>0</v>
      </c>
    </row>
    <row r="46" spans="1:8" ht="13.5">
      <c r="A46" s="233"/>
      <c r="B46" s="233"/>
      <c r="C46" s="233"/>
      <c r="D46" s="35" t="s">
        <v>160</v>
      </c>
      <c r="E46" s="28" t="s">
        <v>354</v>
      </c>
      <c r="F46" s="40">
        <f t="shared" si="4"/>
        <v>0</v>
      </c>
      <c r="G46" s="41">
        <v>0</v>
      </c>
      <c r="H46" s="41">
        <v>0</v>
      </c>
    </row>
    <row r="47" spans="1:8" ht="13.5">
      <c r="A47" s="233"/>
      <c r="B47" s="233"/>
      <c r="C47" s="233"/>
      <c r="D47" s="35" t="s">
        <v>919</v>
      </c>
      <c r="E47" s="28" t="s">
        <v>524</v>
      </c>
      <c r="F47" s="40">
        <f>G47+H47</f>
        <v>0</v>
      </c>
      <c r="G47" s="41">
        <v>0</v>
      </c>
      <c r="H47" s="41">
        <v>0</v>
      </c>
    </row>
    <row r="48" spans="1:10" ht="13.5">
      <c r="A48" s="233"/>
      <c r="B48" s="238" t="s">
        <v>1036</v>
      </c>
      <c r="C48" s="238"/>
      <c r="D48" s="238"/>
      <c r="E48" s="30" t="s">
        <v>355</v>
      </c>
      <c r="F48" s="40">
        <f>F49+F50+F51+F52+F53</f>
        <v>0</v>
      </c>
      <c r="G48" s="40">
        <f>G49+G50+G51+G52+G53</f>
        <v>0</v>
      </c>
      <c r="H48" s="40">
        <f>H49+H50+H51+H52+H53</f>
        <v>0</v>
      </c>
      <c r="J48" s="141"/>
    </row>
    <row r="49" spans="1:8" ht="13.5" customHeight="1">
      <c r="A49" s="233"/>
      <c r="B49" s="233" t="s">
        <v>32</v>
      </c>
      <c r="C49" s="249" t="s">
        <v>46</v>
      </c>
      <c r="D49" s="249"/>
      <c r="E49" s="28" t="s">
        <v>356</v>
      </c>
      <c r="F49" s="40">
        <f aca="true" t="shared" si="5" ref="F49:F55">G49+H49</f>
        <v>0</v>
      </c>
      <c r="G49" s="41">
        <v>0</v>
      </c>
      <c r="H49" s="41">
        <v>0</v>
      </c>
    </row>
    <row r="50" spans="1:8" ht="13.5" customHeight="1">
      <c r="A50" s="233"/>
      <c r="B50" s="233"/>
      <c r="C50" s="249" t="s">
        <v>47</v>
      </c>
      <c r="D50" s="249"/>
      <c r="E50" s="28" t="s">
        <v>357</v>
      </c>
      <c r="F50" s="40">
        <f t="shared" si="5"/>
        <v>0</v>
      </c>
      <c r="G50" s="41">
        <v>0</v>
      </c>
      <c r="H50" s="41">
        <v>0</v>
      </c>
    </row>
    <row r="51" spans="1:8" ht="13.5" customHeight="1">
      <c r="A51" s="233"/>
      <c r="B51" s="233"/>
      <c r="C51" s="249" t="s">
        <v>48</v>
      </c>
      <c r="D51" s="249"/>
      <c r="E51" s="28" t="s">
        <v>358</v>
      </c>
      <c r="F51" s="40">
        <f t="shared" si="5"/>
        <v>0</v>
      </c>
      <c r="G51" s="41">
        <v>0</v>
      </c>
      <c r="H51" s="41">
        <v>0</v>
      </c>
    </row>
    <row r="52" spans="1:8" ht="13.5" customHeight="1">
      <c r="A52" s="233"/>
      <c r="B52" s="233"/>
      <c r="C52" s="249" t="s">
        <v>49</v>
      </c>
      <c r="D52" s="249"/>
      <c r="E52" s="28" t="s">
        <v>359</v>
      </c>
      <c r="F52" s="40">
        <f t="shared" si="5"/>
        <v>0</v>
      </c>
      <c r="G52" s="41">
        <v>0</v>
      </c>
      <c r="H52" s="41">
        <v>0</v>
      </c>
    </row>
    <row r="53" spans="1:8" ht="13.5" customHeight="1">
      <c r="A53" s="233"/>
      <c r="B53" s="233"/>
      <c r="C53" s="251" t="s">
        <v>50</v>
      </c>
      <c r="D53" s="251"/>
      <c r="E53" s="28" t="s">
        <v>360</v>
      </c>
      <c r="F53" s="40">
        <f t="shared" si="5"/>
        <v>0</v>
      </c>
      <c r="G53" s="41">
        <v>0</v>
      </c>
      <c r="H53" s="41">
        <v>0</v>
      </c>
    </row>
    <row r="54" spans="1:8" ht="13.5">
      <c r="A54" s="233"/>
      <c r="B54" s="233"/>
      <c r="C54" s="233" t="s">
        <v>32</v>
      </c>
      <c r="D54" s="35" t="s">
        <v>465</v>
      </c>
      <c r="E54" s="28" t="s">
        <v>361</v>
      </c>
      <c r="F54" s="40">
        <f t="shared" si="5"/>
        <v>0</v>
      </c>
      <c r="G54" s="41">
        <v>0</v>
      </c>
      <c r="H54" s="41">
        <v>0</v>
      </c>
    </row>
    <row r="55" spans="1:8" ht="13.5">
      <c r="A55" s="233"/>
      <c r="B55" s="233"/>
      <c r="C55" s="233"/>
      <c r="D55" s="35" t="s">
        <v>160</v>
      </c>
      <c r="E55" s="28" t="s">
        <v>362</v>
      </c>
      <c r="F55" s="40">
        <f t="shared" si="5"/>
        <v>0</v>
      </c>
      <c r="G55" s="41">
        <v>0</v>
      </c>
      <c r="H55" s="41">
        <v>0</v>
      </c>
    </row>
    <row r="56" spans="1:8" ht="13.5">
      <c r="A56" s="233"/>
      <c r="B56" s="233"/>
      <c r="C56" s="233"/>
      <c r="D56" s="35" t="s">
        <v>919</v>
      </c>
      <c r="E56" s="28" t="s">
        <v>529</v>
      </c>
      <c r="F56" s="40">
        <f>G56+H56</f>
        <v>0</v>
      </c>
      <c r="G56" s="41">
        <v>0</v>
      </c>
      <c r="H56" s="41">
        <v>0</v>
      </c>
    </row>
    <row r="57" spans="2:8" ht="12.75">
      <c r="B57" s="46"/>
      <c r="C57" s="46"/>
      <c r="D57" s="46"/>
      <c r="G57" s="149"/>
      <c r="H57" s="149"/>
    </row>
    <row r="58" spans="1:8" ht="25.5">
      <c r="A58" s="213" t="s">
        <v>54</v>
      </c>
      <c r="B58" s="213"/>
      <c r="C58" s="213"/>
      <c r="D58" s="213"/>
      <c r="E58" s="150" t="s">
        <v>167</v>
      </c>
      <c r="F58" s="60" t="s">
        <v>16</v>
      </c>
      <c r="G58" s="60" t="s">
        <v>21</v>
      </c>
      <c r="H58" s="60" t="s">
        <v>22</v>
      </c>
    </row>
    <row r="59" spans="1:8" ht="13.5">
      <c r="A59" s="248" t="s">
        <v>814</v>
      </c>
      <c r="B59" s="248"/>
      <c r="C59" s="248"/>
      <c r="D59" s="248"/>
      <c r="E59" s="62" t="s">
        <v>363</v>
      </c>
      <c r="F59" s="40">
        <f aca="true" t="shared" si="6" ref="F59:F65">G59+H59</f>
        <v>0</v>
      </c>
      <c r="G59" s="41">
        <v>0</v>
      </c>
      <c r="H59" s="41">
        <v>0</v>
      </c>
    </row>
    <row r="60" spans="1:8" ht="13.5">
      <c r="A60" s="248" t="s">
        <v>815</v>
      </c>
      <c r="B60" s="248"/>
      <c r="C60" s="248"/>
      <c r="D60" s="248"/>
      <c r="E60" s="62" t="s">
        <v>364</v>
      </c>
      <c r="F60" s="40">
        <f t="shared" si="6"/>
        <v>0</v>
      </c>
      <c r="G60" s="41">
        <v>0</v>
      </c>
      <c r="H60" s="41">
        <v>0</v>
      </c>
    </row>
    <row r="61" spans="1:8" ht="13.5">
      <c r="A61" s="248" t="s">
        <v>816</v>
      </c>
      <c r="B61" s="248"/>
      <c r="C61" s="248"/>
      <c r="D61" s="248"/>
      <c r="E61" s="62" t="s">
        <v>365</v>
      </c>
      <c r="F61" s="40">
        <f t="shared" si="6"/>
        <v>0</v>
      </c>
      <c r="G61" s="41">
        <v>0</v>
      </c>
      <c r="H61" s="41">
        <v>0</v>
      </c>
    </row>
    <row r="62" spans="1:8" ht="13.5">
      <c r="A62" s="248" t="s">
        <v>817</v>
      </c>
      <c r="B62" s="248"/>
      <c r="C62" s="248"/>
      <c r="D62" s="248"/>
      <c r="E62" s="62" t="s">
        <v>366</v>
      </c>
      <c r="F62" s="40">
        <f t="shared" si="6"/>
        <v>0</v>
      </c>
      <c r="G62" s="41">
        <v>0</v>
      </c>
      <c r="H62" s="41">
        <v>0</v>
      </c>
    </row>
    <row r="63" spans="1:8" ht="13.5">
      <c r="A63" s="231" t="s">
        <v>152</v>
      </c>
      <c r="B63" s="231"/>
      <c r="C63" s="231"/>
      <c r="D63" s="231"/>
      <c r="E63" s="62" t="s">
        <v>367</v>
      </c>
      <c r="F63" s="40">
        <f t="shared" si="6"/>
        <v>0</v>
      </c>
      <c r="G63" s="41">
        <v>0</v>
      </c>
      <c r="H63" s="41">
        <v>0</v>
      </c>
    </row>
    <row r="64" spans="1:8" ht="24.75" customHeight="1">
      <c r="A64" s="248" t="s">
        <v>818</v>
      </c>
      <c r="B64" s="248"/>
      <c r="C64" s="248"/>
      <c r="D64" s="248"/>
      <c r="E64" s="62" t="s">
        <v>368</v>
      </c>
      <c r="F64" s="40">
        <f t="shared" si="6"/>
        <v>0</v>
      </c>
      <c r="G64" s="41">
        <v>0</v>
      </c>
      <c r="H64" s="41">
        <v>0</v>
      </c>
    </row>
    <row r="65" spans="1:8" ht="13.5">
      <c r="A65" s="248" t="s">
        <v>819</v>
      </c>
      <c r="B65" s="248"/>
      <c r="C65" s="248"/>
      <c r="D65" s="248"/>
      <c r="E65" s="62" t="s">
        <v>369</v>
      </c>
      <c r="F65" s="40">
        <f t="shared" si="6"/>
        <v>0</v>
      </c>
      <c r="G65" s="41">
        <v>0</v>
      </c>
      <c r="H65" s="41">
        <v>0</v>
      </c>
    </row>
  </sheetData>
  <sheetProtection password="CE88" sheet="1"/>
  <mergeCells count="59">
    <mergeCell ref="C52:D52"/>
    <mergeCell ref="C53:D53"/>
    <mergeCell ref="C54:C56"/>
    <mergeCell ref="C45:C47"/>
    <mergeCell ref="C49:D49"/>
    <mergeCell ref="C50:D50"/>
    <mergeCell ref="C51:D51"/>
    <mergeCell ref="B48:D48"/>
    <mergeCell ref="B49:B56"/>
    <mergeCell ref="B40:B47"/>
    <mergeCell ref="C43:D43"/>
    <mergeCell ref="C44:D44"/>
    <mergeCell ref="C34:D34"/>
    <mergeCell ref="C35:D35"/>
    <mergeCell ref="C36:C38"/>
    <mergeCell ref="C40:D40"/>
    <mergeCell ref="C26:D26"/>
    <mergeCell ref="C41:D41"/>
    <mergeCell ref="B30:D30"/>
    <mergeCell ref="B39:D39"/>
    <mergeCell ref="B31:B38"/>
    <mergeCell ref="C42:D42"/>
    <mergeCell ref="C4:D4"/>
    <mergeCell ref="C5:D5"/>
    <mergeCell ref="C6:D6"/>
    <mergeCell ref="C7:D7"/>
    <mergeCell ref="C8:D8"/>
    <mergeCell ref="C27:C29"/>
    <mergeCell ref="B21:D21"/>
    <mergeCell ref="C16:D16"/>
    <mergeCell ref="C17:D17"/>
    <mergeCell ref="C18:C20"/>
    <mergeCell ref="A65:D65"/>
    <mergeCell ref="A58:D58"/>
    <mergeCell ref="A59:D59"/>
    <mergeCell ref="A60:D60"/>
    <mergeCell ref="A61:D61"/>
    <mergeCell ref="A64:D64"/>
    <mergeCell ref="A63:D63"/>
    <mergeCell ref="B12:D12"/>
    <mergeCell ref="A62:D62"/>
    <mergeCell ref="C22:D22"/>
    <mergeCell ref="B22:B29"/>
    <mergeCell ref="C31:D31"/>
    <mergeCell ref="C32:D32"/>
    <mergeCell ref="C33:D33"/>
    <mergeCell ref="C23:D23"/>
    <mergeCell ref="C24:D24"/>
    <mergeCell ref="C25:D25"/>
    <mergeCell ref="B4:B11"/>
    <mergeCell ref="A1:D1"/>
    <mergeCell ref="A2:D2"/>
    <mergeCell ref="B3:D3"/>
    <mergeCell ref="A3:A56"/>
    <mergeCell ref="B13:B20"/>
    <mergeCell ref="C9:C11"/>
    <mergeCell ref="C13:D13"/>
    <mergeCell ref="C14:D14"/>
    <mergeCell ref="C15:D15"/>
  </mergeCells>
  <printOptions horizontalCentered="1"/>
  <pageMargins left="0.2361111111111111" right="0.15763888888888888" top="0.4701388888888889" bottom="0" header="0.5118055555555555" footer="0"/>
  <pageSetup horizontalDpi="600" verticalDpi="600" orientation="portrait" paperSize="9" scale="97" r:id="rId1"/>
  <headerFooter alignWithMargins="0">
    <oddFooter>&amp;R5</oddFooter>
  </headerFooter>
  <rowBreaks count="1" manualBreakCount="1">
    <brk id="47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63"/>
  <sheetViews>
    <sheetView zoomScale="70" zoomScaleNormal="70" zoomScalePageLayoutView="0" workbookViewId="0" topLeftCell="A16">
      <selection activeCell="M41" sqref="M41"/>
    </sheetView>
  </sheetViews>
  <sheetFormatPr defaultColWidth="9.140625" defaultRowHeight="12.75"/>
  <cols>
    <col min="1" max="1" width="13.8515625" style="46" customWidth="1"/>
    <col min="2" max="3" width="8.00390625" style="49" customWidth="1"/>
    <col min="4" max="4" width="35.8515625" style="49" customWidth="1"/>
    <col min="5" max="5" width="11.28125" style="47" customWidth="1"/>
    <col min="6" max="6" width="8.57421875" style="46" customWidth="1"/>
    <col min="7" max="7" width="8.140625" style="46" customWidth="1"/>
    <col min="8" max="8" width="7.7109375" style="46" customWidth="1"/>
    <col min="9" max="16384" width="9.140625" style="46" customWidth="1"/>
  </cols>
  <sheetData>
    <row r="1" spans="1:9" ht="44.25" customHeight="1">
      <c r="A1" s="252" t="s">
        <v>821</v>
      </c>
      <c r="B1" s="252"/>
      <c r="C1" s="252"/>
      <c r="D1" s="252"/>
      <c r="E1" s="252"/>
      <c r="F1" s="252"/>
      <c r="G1" s="252"/>
      <c r="H1" s="252"/>
      <c r="I1" s="63"/>
    </row>
    <row r="2" spans="1:8" ht="27" customHeight="1">
      <c r="A2" s="252" t="s">
        <v>822</v>
      </c>
      <c r="B2" s="252"/>
      <c r="C2" s="252"/>
      <c r="D2" s="252"/>
      <c r="E2" s="59" t="s">
        <v>167</v>
      </c>
      <c r="F2" s="60" t="s">
        <v>398</v>
      </c>
      <c r="G2" s="60" t="s">
        <v>420</v>
      </c>
      <c r="H2" s="60" t="s">
        <v>421</v>
      </c>
    </row>
    <row r="3" spans="1:8" ht="13.5">
      <c r="A3" s="248" t="s">
        <v>823</v>
      </c>
      <c r="B3" s="248"/>
      <c r="C3" s="248"/>
      <c r="D3" s="248"/>
      <c r="E3" s="26" t="s">
        <v>370</v>
      </c>
      <c r="F3" s="61">
        <f>F4+F14+F24+F34+F54+F44</f>
        <v>9</v>
      </c>
      <c r="G3" s="61">
        <f>G4+G14+G24+G34+G54+G44</f>
        <v>0</v>
      </c>
      <c r="H3" s="61">
        <f>H4+H14+H24+H34+H54+H44</f>
        <v>9</v>
      </c>
    </row>
    <row r="4" spans="1:10" ht="13.5">
      <c r="A4" s="233" t="s">
        <v>113</v>
      </c>
      <c r="B4" s="238" t="s">
        <v>438</v>
      </c>
      <c r="C4" s="238"/>
      <c r="D4" s="238"/>
      <c r="E4" s="30" t="s">
        <v>371</v>
      </c>
      <c r="F4" s="40">
        <f>F5+F6+F7+F9+F10+F8</f>
        <v>1</v>
      </c>
      <c r="G4" s="40">
        <f>G5+G6+G7+G9+G10+G8</f>
        <v>0</v>
      </c>
      <c r="H4" s="40">
        <f>H5+H6+H7+H9+H10+H8</f>
        <v>1</v>
      </c>
      <c r="J4" s="141"/>
    </row>
    <row r="5" spans="1:8" ht="13.5">
      <c r="A5" s="233"/>
      <c r="B5" s="233" t="s">
        <v>32</v>
      </c>
      <c r="C5" s="249" t="s">
        <v>46</v>
      </c>
      <c r="D5" s="249"/>
      <c r="E5" s="28" t="s">
        <v>470</v>
      </c>
      <c r="F5" s="40">
        <f aca="true" t="shared" si="0" ref="F5:F13">G5+H5</f>
        <v>1</v>
      </c>
      <c r="G5" s="41">
        <v>0</v>
      </c>
      <c r="H5" s="41">
        <v>1</v>
      </c>
    </row>
    <row r="6" spans="1:8" ht="13.5">
      <c r="A6" s="233"/>
      <c r="B6" s="233"/>
      <c r="C6" s="249" t="s">
        <v>47</v>
      </c>
      <c r="D6" s="249"/>
      <c r="E6" s="28" t="s">
        <v>471</v>
      </c>
      <c r="F6" s="40">
        <f t="shared" si="0"/>
        <v>0</v>
      </c>
      <c r="G6" s="41">
        <v>0</v>
      </c>
      <c r="H6" s="41">
        <v>0</v>
      </c>
    </row>
    <row r="7" spans="1:8" ht="13.5">
      <c r="A7" s="233"/>
      <c r="B7" s="233"/>
      <c r="C7" s="249" t="s">
        <v>48</v>
      </c>
      <c r="D7" s="249"/>
      <c r="E7" s="28" t="s">
        <v>472</v>
      </c>
      <c r="F7" s="40">
        <f t="shared" si="0"/>
        <v>0</v>
      </c>
      <c r="G7" s="41">
        <v>0</v>
      </c>
      <c r="H7" s="41">
        <v>0</v>
      </c>
    </row>
    <row r="8" spans="1:8" ht="13.5">
      <c r="A8" s="233"/>
      <c r="B8" s="233"/>
      <c r="C8" s="249" t="s">
        <v>930</v>
      </c>
      <c r="D8" s="249"/>
      <c r="E8" s="28" t="s">
        <v>473</v>
      </c>
      <c r="F8" s="40">
        <f t="shared" si="0"/>
        <v>0</v>
      </c>
      <c r="G8" s="41">
        <v>0</v>
      </c>
      <c r="H8" s="41">
        <v>0</v>
      </c>
    </row>
    <row r="9" spans="1:8" ht="13.5">
      <c r="A9" s="233"/>
      <c r="B9" s="233"/>
      <c r="C9" s="249" t="s">
        <v>454</v>
      </c>
      <c r="D9" s="249"/>
      <c r="E9" s="28" t="s">
        <v>474</v>
      </c>
      <c r="F9" s="40">
        <f t="shared" si="0"/>
        <v>0</v>
      </c>
      <c r="G9" s="41">
        <v>0</v>
      </c>
      <c r="H9" s="41">
        <v>0</v>
      </c>
    </row>
    <row r="10" spans="1:8" ht="13.5">
      <c r="A10" s="233"/>
      <c r="B10" s="233"/>
      <c r="C10" s="251" t="s">
        <v>931</v>
      </c>
      <c r="D10" s="251"/>
      <c r="E10" s="28" t="s">
        <v>475</v>
      </c>
      <c r="F10" s="40">
        <f t="shared" si="0"/>
        <v>0</v>
      </c>
      <c r="G10" s="41">
        <v>0</v>
      </c>
      <c r="H10" s="41">
        <v>0</v>
      </c>
    </row>
    <row r="11" spans="1:8" ht="13.5">
      <c r="A11" s="233"/>
      <c r="B11" s="233"/>
      <c r="C11" s="233" t="s">
        <v>32</v>
      </c>
      <c r="D11" s="35" t="s">
        <v>159</v>
      </c>
      <c r="E11" s="28" t="s">
        <v>476</v>
      </c>
      <c r="F11" s="40">
        <f t="shared" si="0"/>
        <v>0</v>
      </c>
      <c r="G11" s="41">
        <v>0</v>
      </c>
      <c r="H11" s="41">
        <v>0</v>
      </c>
    </row>
    <row r="12" spans="1:8" ht="13.5">
      <c r="A12" s="233"/>
      <c r="B12" s="233"/>
      <c r="C12" s="233"/>
      <c r="D12" s="35" t="s">
        <v>466</v>
      </c>
      <c r="E12" s="28" t="s">
        <v>477</v>
      </c>
      <c r="F12" s="40">
        <f t="shared" si="0"/>
        <v>0</v>
      </c>
      <c r="G12" s="41">
        <v>0</v>
      </c>
      <c r="H12" s="41">
        <v>0</v>
      </c>
    </row>
    <row r="13" spans="1:8" ht="13.5">
      <c r="A13" s="233"/>
      <c r="B13" s="233"/>
      <c r="C13" s="233"/>
      <c r="D13" s="35" t="s">
        <v>919</v>
      </c>
      <c r="E13" s="28" t="s">
        <v>478</v>
      </c>
      <c r="F13" s="40">
        <f t="shared" si="0"/>
        <v>0</v>
      </c>
      <c r="G13" s="41">
        <v>0</v>
      </c>
      <c r="H13" s="41">
        <v>0</v>
      </c>
    </row>
    <row r="14" spans="1:10" ht="13.5">
      <c r="A14" s="233"/>
      <c r="B14" s="238" t="s">
        <v>439</v>
      </c>
      <c r="C14" s="238"/>
      <c r="D14" s="238"/>
      <c r="E14" s="30" t="s">
        <v>372</v>
      </c>
      <c r="F14" s="40">
        <f>F15+F16+F18+F19+F20+F17</f>
        <v>3</v>
      </c>
      <c r="G14" s="40">
        <f>G15+G16+G18+G19+G20+G17</f>
        <v>0</v>
      </c>
      <c r="H14" s="40">
        <f>H15+H16+H18+H19+H20+H17</f>
        <v>3</v>
      </c>
      <c r="J14" s="141"/>
    </row>
    <row r="15" spans="1:8" ht="13.5" customHeight="1">
      <c r="A15" s="233"/>
      <c r="B15" s="233" t="s">
        <v>32</v>
      </c>
      <c r="C15" s="249" t="s">
        <v>46</v>
      </c>
      <c r="D15" s="249"/>
      <c r="E15" s="28" t="s">
        <v>479</v>
      </c>
      <c r="F15" s="40">
        <f aca="true" t="shared" si="1" ref="F15:F22">G15+H15</f>
        <v>2</v>
      </c>
      <c r="G15" s="41">
        <v>0</v>
      </c>
      <c r="H15" s="41">
        <v>2</v>
      </c>
    </row>
    <row r="16" spans="1:8" ht="13.5" customHeight="1">
      <c r="A16" s="233"/>
      <c r="B16" s="233"/>
      <c r="C16" s="249" t="s">
        <v>47</v>
      </c>
      <c r="D16" s="249"/>
      <c r="E16" s="28" t="s">
        <v>480</v>
      </c>
      <c r="F16" s="40">
        <f t="shared" si="1"/>
        <v>1</v>
      </c>
      <c r="G16" s="41">
        <v>0</v>
      </c>
      <c r="H16" s="41">
        <v>1</v>
      </c>
    </row>
    <row r="17" spans="1:8" ht="13.5" customHeight="1">
      <c r="A17" s="233"/>
      <c r="B17" s="233"/>
      <c r="C17" s="249" t="s">
        <v>48</v>
      </c>
      <c r="D17" s="249"/>
      <c r="E17" s="28" t="s">
        <v>481</v>
      </c>
      <c r="F17" s="40">
        <f>G17+H17</f>
        <v>0</v>
      </c>
      <c r="G17" s="41">
        <v>0</v>
      </c>
      <c r="H17" s="41">
        <v>0</v>
      </c>
    </row>
    <row r="18" spans="1:8" ht="13.5" customHeight="1">
      <c r="A18" s="233"/>
      <c r="B18" s="233"/>
      <c r="C18" s="249" t="s">
        <v>930</v>
      </c>
      <c r="D18" s="249"/>
      <c r="E18" s="28" t="s">
        <v>482</v>
      </c>
      <c r="F18" s="40">
        <f>G18+H18</f>
        <v>0</v>
      </c>
      <c r="G18" s="41">
        <v>0</v>
      </c>
      <c r="H18" s="41">
        <v>0</v>
      </c>
    </row>
    <row r="19" spans="1:8" ht="13.5" customHeight="1">
      <c r="A19" s="233"/>
      <c r="B19" s="233"/>
      <c r="C19" s="249" t="s">
        <v>454</v>
      </c>
      <c r="D19" s="249"/>
      <c r="E19" s="28" t="s">
        <v>483</v>
      </c>
      <c r="F19" s="40">
        <f>G19+H19</f>
        <v>0</v>
      </c>
      <c r="G19" s="41">
        <v>0</v>
      </c>
      <c r="H19" s="41">
        <v>0</v>
      </c>
    </row>
    <row r="20" spans="1:8" ht="13.5" customHeight="1">
      <c r="A20" s="233"/>
      <c r="B20" s="233"/>
      <c r="C20" s="251" t="s">
        <v>931</v>
      </c>
      <c r="D20" s="251"/>
      <c r="E20" s="28" t="s">
        <v>484</v>
      </c>
      <c r="F20" s="40">
        <f>G20+H20</f>
        <v>0</v>
      </c>
      <c r="G20" s="41">
        <v>0</v>
      </c>
      <c r="H20" s="41">
        <v>0</v>
      </c>
    </row>
    <row r="21" spans="1:8" ht="13.5">
      <c r="A21" s="233"/>
      <c r="B21" s="233"/>
      <c r="C21" s="233" t="s">
        <v>32</v>
      </c>
      <c r="D21" s="35" t="s">
        <v>159</v>
      </c>
      <c r="E21" s="28" t="s">
        <v>485</v>
      </c>
      <c r="F21" s="40">
        <f t="shared" si="1"/>
        <v>0</v>
      </c>
      <c r="G21" s="41">
        <v>0</v>
      </c>
      <c r="H21" s="41">
        <v>0</v>
      </c>
    </row>
    <row r="22" spans="1:8" ht="13.5">
      <c r="A22" s="233"/>
      <c r="B22" s="233"/>
      <c r="C22" s="233"/>
      <c r="D22" s="35" t="s">
        <v>466</v>
      </c>
      <c r="E22" s="28" t="s">
        <v>486</v>
      </c>
      <c r="F22" s="40">
        <f t="shared" si="1"/>
        <v>0</v>
      </c>
      <c r="G22" s="41">
        <v>0</v>
      </c>
      <c r="H22" s="41">
        <v>0</v>
      </c>
    </row>
    <row r="23" spans="1:8" ht="13.5">
      <c r="A23" s="233"/>
      <c r="B23" s="233"/>
      <c r="C23" s="233"/>
      <c r="D23" s="35" t="s">
        <v>919</v>
      </c>
      <c r="E23" s="28" t="s">
        <v>487</v>
      </c>
      <c r="F23" s="40">
        <f>G23+H23</f>
        <v>0</v>
      </c>
      <c r="G23" s="41">
        <v>0</v>
      </c>
      <c r="H23" s="41">
        <v>0</v>
      </c>
    </row>
    <row r="24" spans="1:10" ht="13.5">
      <c r="A24" s="233"/>
      <c r="B24" s="238" t="s">
        <v>440</v>
      </c>
      <c r="C24" s="238"/>
      <c r="D24" s="238"/>
      <c r="E24" s="30" t="s">
        <v>375</v>
      </c>
      <c r="F24" s="40">
        <f>F25+F26+F28+F29+F30</f>
        <v>4</v>
      </c>
      <c r="G24" s="40">
        <f>G25+G26+G28+G29+G30</f>
        <v>0</v>
      </c>
      <c r="H24" s="40">
        <f>H25+H26+H28+H29+H30</f>
        <v>4</v>
      </c>
      <c r="J24" s="141"/>
    </row>
    <row r="25" spans="1:8" ht="13.5" customHeight="1">
      <c r="A25" s="233"/>
      <c r="B25" s="233" t="s">
        <v>32</v>
      </c>
      <c r="C25" s="249" t="s">
        <v>46</v>
      </c>
      <c r="D25" s="249"/>
      <c r="E25" s="28" t="s">
        <v>488</v>
      </c>
      <c r="F25" s="40">
        <f aca="true" t="shared" si="2" ref="F25:F32">G25+H25</f>
        <v>4</v>
      </c>
      <c r="G25" s="41">
        <v>0</v>
      </c>
      <c r="H25" s="41">
        <v>4</v>
      </c>
    </row>
    <row r="26" spans="1:8" ht="13.5" customHeight="1">
      <c r="A26" s="233"/>
      <c r="B26" s="233"/>
      <c r="C26" s="249" t="s">
        <v>47</v>
      </c>
      <c r="D26" s="249"/>
      <c r="E26" s="28" t="s">
        <v>489</v>
      </c>
      <c r="F26" s="40">
        <f t="shared" si="2"/>
        <v>0</v>
      </c>
      <c r="G26" s="41">
        <v>0</v>
      </c>
      <c r="H26" s="41">
        <v>0</v>
      </c>
    </row>
    <row r="27" spans="1:8" ht="13.5" customHeight="1">
      <c r="A27" s="233"/>
      <c r="B27" s="233"/>
      <c r="C27" s="249" t="s">
        <v>48</v>
      </c>
      <c r="D27" s="249"/>
      <c r="E27" s="28" t="s">
        <v>490</v>
      </c>
      <c r="F27" s="40">
        <f>G27+H27</f>
        <v>0</v>
      </c>
      <c r="G27" s="41">
        <v>0</v>
      </c>
      <c r="H27" s="41">
        <v>0</v>
      </c>
    </row>
    <row r="28" spans="1:8" ht="13.5" customHeight="1">
      <c r="A28" s="233"/>
      <c r="B28" s="233"/>
      <c r="C28" s="249" t="s">
        <v>930</v>
      </c>
      <c r="D28" s="249"/>
      <c r="E28" s="28" t="s">
        <v>491</v>
      </c>
      <c r="F28" s="40">
        <f t="shared" si="2"/>
        <v>0</v>
      </c>
      <c r="G28" s="41">
        <v>0</v>
      </c>
      <c r="H28" s="41">
        <v>0</v>
      </c>
    </row>
    <row r="29" spans="1:8" ht="13.5" customHeight="1">
      <c r="A29" s="233"/>
      <c r="B29" s="233"/>
      <c r="C29" s="249" t="s">
        <v>454</v>
      </c>
      <c r="D29" s="249"/>
      <c r="E29" s="28" t="s">
        <v>492</v>
      </c>
      <c r="F29" s="40">
        <f t="shared" si="2"/>
        <v>0</v>
      </c>
      <c r="G29" s="41">
        <v>0</v>
      </c>
      <c r="H29" s="41">
        <v>0</v>
      </c>
    </row>
    <row r="30" spans="1:8" ht="13.5" customHeight="1">
      <c r="A30" s="233"/>
      <c r="B30" s="233"/>
      <c r="C30" s="251" t="s">
        <v>931</v>
      </c>
      <c r="D30" s="251"/>
      <c r="E30" s="28" t="s">
        <v>493</v>
      </c>
      <c r="F30" s="40">
        <f t="shared" si="2"/>
        <v>0</v>
      </c>
      <c r="G30" s="41">
        <v>0</v>
      </c>
      <c r="H30" s="41">
        <v>0</v>
      </c>
    </row>
    <row r="31" spans="1:8" ht="13.5">
      <c r="A31" s="233"/>
      <c r="B31" s="233"/>
      <c r="C31" s="233" t="s">
        <v>32</v>
      </c>
      <c r="D31" s="35" t="s">
        <v>159</v>
      </c>
      <c r="E31" s="28" t="s">
        <v>494</v>
      </c>
      <c r="F31" s="40">
        <f t="shared" si="2"/>
        <v>0</v>
      </c>
      <c r="G31" s="41">
        <v>0</v>
      </c>
      <c r="H31" s="41">
        <v>0</v>
      </c>
    </row>
    <row r="32" spans="1:8" ht="13.5">
      <c r="A32" s="233"/>
      <c r="B32" s="233"/>
      <c r="C32" s="233"/>
      <c r="D32" s="35" t="s">
        <v>466</v>
      </c>
      <c r="E32" s="28" t="s">
        <v>495</v>
      </c>
      <c r="F32" s="40">
        <f t="shared" si="2"/>
        <v>0</v>
      </c>
      <c r="G32" s="41">
        <v>0</v>
      </c>
      <c r="H32" s="41">
        <v>0</v>
      </c>
    </row>
    <row r="33" spans="1:8" ht="13.5">
      <c r="A33" s="233"/>
      <c r="B33" s="233"/>
      <c r="C33" s="233"/>
      <c r="D33" s="35" t="s">
        <v>919</v>
      </c>
      <c r="E33" s="28" t="s">
        <v>496</v>
      </c>
      <c r="F33" s="40">
        <f>G33+H33</f>
        <v>0</v>
      </c>
      <c r="G33" s="41">
        <v>0</v>
      </c>
      <c r="H33" s="41">
        <v>0</v>
      </c>
    </row>
    <row r="34" spans="1:10" ht="13.5">
      <c r="A34" s="233"/>
      <c r="B34" s="238" t="s">
        <v>1037</v>
      </c>
      <c r="C34" s="238"/>
      <c r="D34" s="238"/>
      <c r="E34" s="30" t="s">
        <v>376</v>
      </c>
      <c r="F34" s="40">
        <f>F35+F36+F38+F39+F40+F37</f>
        <v>0</v>
      </c>
      <c r="G34" s="40">
        <f>G35+G36+G38+G39+G40+G37</f>
        <v>0</v>
      </c>
      <c r="H34" s="40">
        <f>H35+H36+H38+H39+H40+H37</f>
        <v>0</v>
      </c>
      <c r="J34" s="141"/>
    </row>
    <row r="35" spans="1:8" ht="13.5" customHeight="1">
      <c r="A35" s="233"/>
      <c r="B35" s="233" t="s">
        <v>32</v>
      </c>
      <c r="C35" s="249" t="s">
        <v>46</v>
      </c>
      <c r="D35" s="249"/>
      <c r="E35" s="28" t="s">
        <v>497</v>
      </c>
      <c r="F35" s="40">
        <f>G35+H35</f>
        <v>0</v>
      </c>
      <c r="G35" s="41">
        <v>0</v>
      </c>
      <c r="H35" s="41">
        <v>0</v>
      </c>
    </row>
    <row r="36" spans="1:8" ht="13.5" customHeight="1">
      <c r="A36" s="233"/>
      <c r="B36" s="233"/>
      <c r="C36" s="249" t="s">
        <v>47</v>
      </c>
      <c r="D36" s="249"/>
      <c r="E36" s="28" t="s">
        <v>498</v>
      </c>
      <c r="F36" s="40">
        <f>G36+H36</f>
        <v>0</v>
      </c>
      <c r="G36" s="41">
        <v>0</v>
      </c>
      <c r="H36" s="41">
        <v>0</v>
      </c>
    </row>
    <row r="37" spans="1:8" ht="13.5" customHeight="1">
      <c r="A37" s="233"/>
      <c r="B37" s="233"/>
      <c r="C37" s="249" t="s">
        <v>48</v>
      </c>
      <c r="D37" s="249"/>
      <c r="E37" s="28" t="s">
        <v>499</v>
      </c>
      <c r="F37" s="40">
        <f aca="true" t="shared" si="3" ref="F37:F43">G37+H37</f>
        <v>0</v>
      </c>
      <c r="G37" s="41">
        <v>0</v>
      </c>
      <c r="H37" s="41">
        <v>0</v>
      </c>
    </row>
    <row r="38" spans="1:8" ht="13.5" customHeight="1">
      <c r="A38" s="233"/>
      <c r="B38" s="233"/>
      <c r="C38" s="249" t="s">
        <v>930</v>
      </c>
      <c r="D38" s="249"/>
      <c r="E38" s="28" t="s">
        <v>500</v>
      </c>
      <c r="F38" s="40">
        <f t="shared" si="3"/>
        <v>0</v>
      </c>
      <c r="G38" s="41">
        <v>0</v>
      </c>
      <c r="H38" s="41">
        <v>0</v>
      </c>
    </row>
    <row r="39" spans="1:8" ht="13.5" customHeight="1">
      <c r="A39" s="233"/>
      <c r="B39" s="233"/>
      <c r="C39" s="249" t="s">
        <v>454</v>
      </c>
      <c r="D39" s="249"/>
      <c r="E39" s="28" t="s">
        <v>501</v>
      </c>
      <c r="F39" s="40">
        <f t="shared" si="3"/>
        <v>0</v>
      </c>
      <c r="G39" s="41">
        <v>0</v>
      </c>
      <c r="H39" s="41">
        <v>0</v>
      </c>
    </row>
    <row r="40" spans="1:8" ht="13.5" customHeight="1">
      <c r="A40" s="233"/>
      <c r="B40" s="233"/>
      <c r="C40" s="251" t="s">
        <v>931</v>
      </c>
      <c r="D40" s="251"/>
      <c r="E40" s="28" t="s">
        <v>502</v>
      </c>
      <c r="F40" s="40">
        <f t="shared" si="3"/>
        <v>0</v>
      </c>
      <c r="G40" s="41">
        <v>0</v>
      </c>
      <c r="H40" s="41">
        <v>0</v>
      </c>
    </row>
    <row r="41" spans="1:8" ht="13.5">
      <c r="A41" s="233"/>
      <c r="B41" s="233"/>
      <c r="C41" s="233" t="s">
        <v>32</v>
      </c>
      <c r="D41" s="35" t="s">
        <v>159</v>
      </c>
      <c r="E41" s="28" t="s">
        <v>503</v>
      </c>
      <c r="F41" s="40">
        <f t="shared" si="3"/>
        <v>0</v>
      </c>
      <c r="G41" s="41">
        <v>0</v>
      </c>
      <c r="H41" s="41">
        <v>0</v>
      </c>
    </row>
    <row r="42" spans="1:8" ht="13.5">
      <c r="A42" s="233"/>
      <c r="B42" s="233"/>
      <c r="C42" s="233"/>
      <c r="D42" s="35" t="s">
        <v>466</v>
      </c>
      <c r="E42" s="28" t="s">
        <v>504</v>
      </c>
      <c r="F42" s="40">
        <f t="shared" si="3"/>
        <v>0</v>
      </c>
      <c r="G42" s="41">
        <v>0</v>
      </c>
      <c r="H42" s="41">
        <v>0</v>
      </c>
    </row>
    <row r="43" spans="1:8" ht="13.5">
      <c r="A43" s="233"/>
      <c r="B43" s="233"/>
      <c r="C43" s="233"/>
      <c r="D43" s="35" t="s">
        <v>919</v>
      </c>
      <c r="E43" s="28" t="s">
        <v>505</v>
      </c>
      <c r="F43" s="40">
        <f t="shared" si="3"/>
        <v>0</v>
      </c>
      <c r="G43" s="41">
        <v>0</v>
      </c>
      <c r="H43" s="41">
        <v>0</v>
      </c>
    </row>
    <row r="44" spans="1:10" ht="13.5">
      <c r="A44" s="233"/>
      <c r="B44" s="238" t="s">
        <v>1038</v>
      </c>
      <c r="C44" s="238"/>
      <c r="D44" s="238"/>
      <c r="E44" s="30" t="s">
        <v>373</v>
      </c>
      <c r="F44" s="40">
        <f>F45+F46+F48+F49+F50+F47</f>
        <v>1</v>
      </c>
      <c r="G44" s="40">
        <f>G45+G46+G48+G49+G50+G47</f>
        <v>0</v>
      </c>
      <c r="H44" s="40">
        <f>H45+H46+H48+H49+H50+H47</f>
        <v>1</v>
      </c>
      <c r="J44" s="141"/>
    </row>
    <row r="45" spans="1:8" ht="13.5" customHeight="1">
      <c r="A45" s="233"/>
      <c r="B45" s="233" t="s">
        <v>32</v>
      </c>
      <c r="C45" s="249" t="s">
        <v>46</v>
      </c>
      <c r="D45" s="249"/>
      <c r="E45" s="28" t="s">
        <v>506</v>
      </c>
      <c r="F45" s="40">
        <f aca="true" t="shared" si="4" ref="F45:F53">G45+H45</f>
        <v>0</v>
      </c>
      <c r="G45" s="41">
        <v>0</v>
      </c>
      <c r="H45" s="41">
        <v>0</v>
      </c>
    </row>
    <row r="46" spans="1:8" ht="13.5" customHeight="1">
      <c r="A46" s="233"/>
      <c r="B46" s="233"/>
      <c r="C46" s="249" t="s">
        <v>47</v>
      </c>
      <c r="D46" s="249"/>
      <c r="E46" s="28" t="s">
        <v>507</v>
      </c>
      <c r="F46" s="40">
        <f t="shared" si="4"/>
        <v>1</v>
      </c>
      <c r="G46" s="41">
        <v>0</v>
      </c>
      <c r="H46" s="41">
        <v>1</v>
      </c>
    </row>
    <row r="47" spans="1:8" ht="13.5" customHeight="1">
      <c r="A47" s="233"/>
      <c r="B47" s="233"/>
      <c r="C47" s="249" t="s">
        <v>48</v>
      </c>
      <c r="D47" s="249"/>
      <c r="E47" s="28" t="s">
        <v>508</v>
      </c>
      <c r="F47" s="40">
        <f t="shared" si="4"/>
        <v>0</v>
      </c>
      <c r="G47" s="41">
        <v>0</v>
      </c>
      <c r="H47" s="41">
        <v>0</v>
      </c>
    </row>
    <row r="48" spans="1:8" ht="13.5" customHeight="1">
      <c r="A48" s="233"/>
      <c r="B48" s="233"/>
      <c r="C48" s="249" t="s">
        <v>930</v>
      </c>
      <c r="D48" s="249"/>
      <c r="E48" s="28" t="s">
        <v>509</v>
      </c>
      <c r="F48" s="40">
        <f t="shared" si="4"/>
        <v>0</v>
      </c>
      <c r="G48" s="41">
        <v>0</v>
      </c>
      <c r="H48" s="41">
        <v>0</v>
      </c>
    </row>
    <row r="49" spans="1:8" ht="13.5" customHeight="1">
      <c r="A49" s="233"/>
      <c r="B49" s="233"/>
      <c r="C49" s="249" t="s">
        <v>454</v>
      </c>
      <c r="D49" s="249"/>
      <c r="E49" s="28" t="s">
        <v>510</v>
      </c>
      <c r="F49" s="40">
        <f t="shared" si="4"/>
        <v>0</v>
      </c>
      <c r="G49" s="41">
        <v>0</v>
      </c>
      <c r="H49" s="41">
        <v>0</v>
      </c>
    </row>
    <row r="50" spans="1:8" ht="13.5" customHeight="1">
      <c r="A50" s="233"/>
      <c r="B50" s="233"/>
      <c r="C50" s="251" t="s">
        <v>931</v>
      </c>
      <c r="D50" s="251"/>
      <c r="E50" s="28" t="s">
        <v>511</v>
      </c>
      <c r="F50" s="40">
        <f t="shared" si="4"/>
        <v>0</v>
      </c>
      <c r="G50" s="41">
        <v>0</v>
      </c>
      <c r="H50" s="41">
        <v>0</v>
      </c>
    </row>
    <row r="51" spans="1:8" ht="13.5">
      <c r="A51" s="233"/>
      <c r="B51" s="233"/>
      <c r="C51" s="233" t="s">
        <v>32</v>
      </c>
      <c r="D51" s="35" t="s">
        <v>159</v>
      </c>
      <c r="E51" s="28" t="s">
        <v>512</v>
      </c>
      <c r="F51" s="40">
        <f t="shared" si="4"/>
        <v>0</v>
      </c>
      <c r="G51" s="41">
        <v>0</v>
      </c>
      <c r="H51" s="41">
        <v>0</v>
      </c>
    </row>
    <row r="52" spans="1:8" ht="13.5">
      <c r="A52" s="233"/>
      <c r="B52" s="233"/>
      <c r="C52" s="233"/>
      <c r="D52" s="35" t="s">
        <v>466</v>
      </c>
      <c r="E52" s="28" t="s">
        <v>513</v>
      </c>
      <c r="F52" s="40">
        <f t="shared" si="4"/>
        <v>0</v>
      </c>
      <c r="G52" s="41">
        <v>0</v>
      </c>
      <c r="H52" s="41">
        <v>0</v>
      </c>
    </row>
    <row r="53" spans="1:8" ht="13.5">
      <c r="A53" s="233"/>
      <c r="B53" s="233"/>
      <c r="C53" s="233"/>
      <c r="D53" s="35" t="s">
        <v>919</v>
      </c>
      <c r="E53" s="28" t="s">
        <v>514</v>
      </c>
      <c r="F53" s="40">
        <f t="shared" si="4"/>
        <v>0</v>
      </c>
      <c r="G53" s="41">
        <v>0</v>
      </c>
      <c r="H53" s="41">
        <v>0</v>
      </c>
    </row>
    <row r="54" spans="1:10" ht="13.5" customHeight="1">
      <c r="A54" s="233"/>
      <c r="B54" s="238" t="s">
        <v>441</v>
      </c>
      <c r="C54" s="238"/>
      <c r="D54" s="238"/>
      <c r="E54" s="30" t="s">
        <v>374</v>
      </c>
      <c r="F54" s="40">
        <f>F55+F57+F58+F59+F60+F56</f>
        <v>0</v>
      </c>
      <c r="G54" s="40">
        <f>G55+G57+G58+G59+G60+G56</f>
        <v>0</v>
      </c>
      <c r="H54" s="40">
        <f>H55+H57+H58+H59+H60+H56</f>
        <v>0</v>
      </c>
      <c r="J54" s="141"/>
    </row>
    <row r="55" spans="1:8" ht="13.5" customHeight="1">
      <c r="A55" s="233"/>
      <c r="B55" s="233" t="s">
        <v>32</v>
      </c>
      <c r="C55" s="249" t="s">
        <v>46</v>
      </c>
      <c r="D55" s="249"/>
      <c r="E55" s="28" t="s">
        <v>515</v>
      </c>
      <c r="F55" s="40">
        <f>G55+H55</f>
        <v>0</v>
      </c>
      <c r="G55" s="41">
        <v>0</v>
      </c>
      <c r="H55" s="41">
        <v>0</v>
      </c>
    </row>
    <row r="56" spans="1:8" ht="13.5" customHeight="1">
      <c r="A56" s="233"/>
      <c r="B56" s="233"/>
      <c r="C56" s="249" t="s">
        <v>47</v>
      </c>
      <c r="D56" s="249"/>
      <c r="E56" s="28" t="s">
        <v>516</v>
      </c>
      <c r="F56" s="40">
        <f aca="true" t="shared" si="5" ref="F56:F63">G56+H56</f>
        <v>0</v>
      </c>
      <c r="G56" s="41">
        <v>0</v>
      </c>
      <c r="H56" s="41">
        <v>0</v>
      </c>
    </row>
    <row r="57" spans="1:8" ht="13.5" customHeight="1">
      <c r="A57" s="233"/>
      <c r="B57" s="233"/>
      <c r="C57" s="249" t="s">
        <v>48</v>
      </c>
      <c r="D57" s="249"/>
      <c r="E57" s="28" t="s">
        <v>517</v>
      </c>
      <c r="F57" s="40">
        <f t="shared" si="5"/>
        <v>0</v>
      </c>
      <c r="G57" s="41">
        <v>0</v>
      </c>
      <c r="H57" s="41">
        <v>0</v>
      </c>
    </row>
    <row r="58" spans="1:8" ht="13.5" customHeight="1">
      <c r="A58" s="233"/>
      <c r="B58" s="233"/>
      <c r="C58" s="249" t="s">
        <v>930</v>
      </c>
      <c r="D58" s="249"/>
      <c r="E58" s="28" t="s">
        <v>518</v>
      </c>
      <c r="F58" s="40">
        <f t="shared" si="5"/>
        <v>0</v>
      </c>
      <c r="G58" s="41">
        <v>0</v>
      </c>
      <c r="H58" s="41">
        <v>0</v>
      </c>
    </row>
    <row r="59" spans="1:8" ht="13.5" customHeight="1">
      <c r="A59" s="233"/>
      <c r="B59" s="233"/>
      <c r="C59" s="249" t="s">
        <v>454</v>
      </c>
      <c r="D59" s="249"/>
      <c r="E59" s="28" t="s">
        <v>519</v>
      </c>
      <c r="F59" s="40">
        <f t="shared" si="5"/>
        <v>0</v>
      </c>
      <c r="G59" s="41">
        <v>0</v>
      </c>
      <c r="H59" s="41">
        <v>0</v>
      </c>
    </row>
    <row r="60" spans="1:8" ht="13.5" customHeight="1">
      <c r="A60" s="233"/>
      <c r="B60" s="233"/>
      <c r="C60" s="251" t="s">
        <v>931</v>
      </c>
      <c r="D60" s="251"/>
      <c r="E60" s="28" t="s">
        <v>520</v>
      </c>
      <c r="F60" s="40">
        <f t="shared" si="5"/>
        <v>0</v>
      </c>
      <c r="G60" s="41">
        <v>0</v>
      </c>
      <c r="H60" s="41">
        <v>0</v>
      </c>
    </row>
    <row r="61" spans="1:8" ht="13.5">
      <c r="A61" s="233"/>
      <c r="B61" s="233"/>
      <c r="C61" s="233" t="s">
        <v>32</v>
      </c>
      <c r="D61" s="35" t="s">
        <v>159</v>
      </c>
      <c r="E61" s="28" t="s">
        <v>521</v>
      </c>
      <c r="F61" s="40">
        <f t="shared" si="5"/>
        <v>0</v>
      </c>
      <c r="G61" s="41">
        <v>0</v>
      </c>
      <c r="H61" s="41">
        <v>0</v>
      </c>
    </row>
    <row r="62" spans="1:8" ht="13.5">
      <c r="A62" s="233"/>
      <c r="B62" s="233"/>
      <c r="C62" s="233"/>
      <c r="D62" s="35" t="s">
        <v>466</v>
      </c>
      <c r="E62" s="28" t="s">
        <v>522</v>
      </c>
      <c r="F62" s="40">
        <f t="shared" si="5"/>
        <v>0</v>
      </c>
      <c r="G62" s="41">
        <v>0</v>
      </c>
      <c r="H62" s="41">
        <v>0</v>
      </c>
    </row>
    <row r="63" spans="1:8" ht="13.5">
      <c r="A63" s="233"/>
      <c r="B63" s="233"/>
      <c r="C63" s="233"/>
      <c r="D63" s="35" t="s">
        <v>919</v>
      </c>
      <c r="E63" s="28" t="s">
        <v>523</v>
      </c>
      <c r="F63" s="40">
        <f t="shared" si="5"/>
        <v>0</v>
      </c>
      <c r="G63" s="41">
        <v>0</v>
      </c>
      <c r="H63" s="41">
        <v>0</v>
      </c>
    </row>
  </sheetData>
  <sheetProtection password="CE88" sheet="1"/>
  <mergeCells count="58">
    <mergeCell ref="C59:D59"/>
    <mergeCell ref="C60:D60"/>
    <mergeCell ref="C61:C63"/>
    <mergeCell ref="C40:D40"/>
    <mergeCell ref="C35:D35"/>
    <mergeCell ref="C36:D36"/>
    <mergeCell ref="C37:D37"/>
    <mergeCell ref="C46:D46"/>
    <mergeCell ref="C41:C43"/>
    <mergeCell ref="C45:D45"/>
    <mergeCell ref="C25:D25"/>
    <mergeCell ref="C26:D26"/>
    <mergeCell ref="C27:D27"/>
    <mergeCell ref="C38:D38"/>
    <mergeCell ref="C39:D39"/>
    <mergeCell ref="C28:D28"/>
    <mergeCell ref="C29:D29"/>
    <mergeCell ref="C30:D30"/>
    <mergeCell ref="C31:C33"/>
    <mergeCell ref="B54:D54"/>
    <mergeCell ref="B55:B63"/>
    <mergeCell ref="B44:D44"/>
    <mergeCell ref="B45:B53"/>
    <mergeCell ref="C47:D47"/>
    <mergeCell ref="C48:D48"/>
    <mergeCell ref="C49:D49"/>
    <mergeCell ref="C50:D50"/>
    <mergeCell ref="C51:C53"/>
    <mergeCell ref="C58:D58"/>
    <mergeCell ref="A1:H1"/>
    <mergeCell ref="A2:D2"/>
    <mergeCell ref="A3:D3"/>
    <mergeCell ref="B4:D4"/>
    <mergeCell ref="A4:A63"/>
    <mergeCell ref="C55:D55"/>
    <mergeCell ref="C56:D56"/>
    <mergeCell ref="C57:D57"/>
    <mergeCell ref="C5:D5"/>
    <mergeCell ref="C11:C13"/>
    <mergeCell ref="B15:B23"/>
    <mergeCell ref="B24:D24"/>
    <mergeCell ref="C15:D15"/>
    <mergeCell ref="C16:D16"/>
    <mergeCell ref="C17:D17"/>
    <mergeCell ref="C18:D18"/>
    <mergeCell ref="C19:D19"/>
    <mergeCell ref="C20:D20"/>
    <mergeCell ref="C21:C23"/>
    <mergeCell ref="B35:B43"/>
    <mergeCell ref="C10:D10"/>
    <mergeCell ref="B25:B33"/>
    <mergeCell ref="B34:D34"/>
    <mergeCell ref="B5:B13"/>
    <mergeCell ref="C8:D8"/>
    <mergeCell ref="C7:D7"/>
    <mergeCell ref="C6:D6"/>
    <mergeCell ref="C9:D9"/>
    <mergeCell ref="B14:D14"/>
  </mergeCells>
  <printOptions horizontalCentered="1"/>
  <pageMargins left="0.2361111111111111" right="0.15763888888888888" top="0.4798611111111111" bottom="0" header="0.5118055555555555" footer="0"/>
  <pageSetup horizontalDpi="600" verticalDpi="600" orientation="portrait" paperSize="9" r:id="rId1"/>
  <headerFooter alignWithMargins="0">
    <oddFooter>&amp;R3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71"/>
  <sheetViews>
    <sheetView zoomScale="85" zoomScaleNormal="85" zoomScalePageLayoutView="0" workbookViewId="0" topLeftCell="A43">
      <selection activeCell="J70" sqref="J70"/>
    </sheetView>
  </sheetViews>
  <sheetFormatPr defaultColWidth="9.140625" defaultRowHeight="12.75"/>
  <cols>
    <col min="1" max="1" width="9.28125" style="46" customWidth="1"/>
    <col min="2" max="3" width="11.421875" style="46" customWidth="1"/>
    <col min="4" max="4" width="35.8515625" style="46" customWidth="1"/>
    <col min="5" max="5" width="10.28125" style="47" customWidth="1"/>
    <col min="6" max="6" width="9.140625" style="46" customWidth="1"/>
    <col min="7" max="7" width="8.421875" style="46" customWidth="1"/>
    <col min="8" max="8" width="8.8515625" style="46" customWidth="1"/>
    <col min="9" max="16384" width="9.140625" style="46" customWidth="1"/>
  </cols>
  <sheetData>
    <row r="1" spans="1:8" ht="32.25" customHeight="1">
      <c r="A1" s="252" t="s">
        <v>932</v>
      </c>
      <c r="B1" s="252"/>
      <c r="C1" s="252"/>
      <c r="D1" s="252"/>
      <c r="E1" s="59" t="s">
        <v>167</v>
      </c>
      <c r="F1" s="60" t="s">
        <v>398</v>
      </c>
      <c r="G1" s="60" t="s">
        <v>420</v>
      </c>
      <c r="H1" s="60" t="s">
        <v>421</v>
      </c>
    </row>
    <row r="2" spans="1:8" ht="14.25" customHeight="1">
      <c r="A2" s="248" t="s">
        <v>437</v>
      </c>
      <c r="B2" s="248"/>
      <c r="C2" s="248"/>
      <c r="D2" s="248"/>
      <c r="E2" s="26" t="s">
        <v>428</v>
      </c>
      <c r="F2" s="61">
        <f>F3+F13+F23+F33+F43+F53</f>
        <v>1</v>
      </c>
      <c r="G2" s="61">
        <f>G3+G13+G23+G33+G43+G53</f>
        <v>0</v>
      </c>
      <c r="H2" s="61">
        <f>H3+H13+H23+H33+H43+H53</f>
        <v>1</v>
      </c>
    </row>
    <row r="3" spans="1:8" ht="13.5" customHeight="1">
      <c r="A3" s="233" t="s">
        <v>44</v>
      </c>
      <c r="B3" s="255" t="s">
        <v>438</v>
      </c>
      <c r="C3" s="255"/>
      <c r="D3" s="255"/>
      <c r="E3" s="30" t="s">
        <v>429</v>
      </c>
      <c r="F3" s="40">
        <f>F4+F5+F6+F7+F8+F9</f>
        <v>0</v>
      </c>
      <c r="G3" s="40">
        <f>G4+G5+G6+G7+G8+G9</f>
        <v>0</v>
      </c>
      <c r="H3" s="40">
        <f>H4+H5+H6+H7+H8+H9</f>
        <v>0</v>
      </c>
    </row>
    <row r="4" spans="1:8" ht="13.5" customHeight="1">
      <c r="A4" s="233"/>
      <c r="B4" s="233" t="s">
        <v>32</v>
      </c>
      <c r="C4" s="249" t="s">
        <v>46</v>
      </c>
      <c r="D4" s="249"/>
      <c r="E4" s="28" t="s">
        <v>615</v>
      </c>
      <c r="F4" s="40">
        <f>G4+H4</f>
        <v>0</v>
      </c>
      <c r="G4" s="41">
        <v>0</v>
      </c>
      <c r="H4" s="41">
        <v>0</v>
      </c>
    </row>
    <row r="5" spans="1:8" ht="13.5" customHeight="1">
      <c r="A5" s="233"/>
      <c r="B5" s="233"/>
      <c r="C5" s="249" t="s">
        <v>47</v>
      </c>
      <c r="D5" s="249"/>
      <c r="E5" s="28" t="s">
        <v>616</v>
      </c>
      <c r="F5" s="40">
        <f aca="true" t="shared" si="0" ref="F5:F12">G5+H5</f>
        <v>0</v>
      </c>
      <c r="G5" s="41">
        <v>0</v>
      </c>
      <c r="H5" s="41">
        <v>0</v>
      </c>
    </row>
    <row r="6" spans="1:8" ht="13.5" customHeight="1">
      <c r="A6" s="233"/>
      <c r="B6" s="233"/>
      <c r="C6" s="249" t="s">
        <v>48</v>
      </c>
      <c r="D6" s="249"/>
      <c r="E6" s="28" t="s">
        <v>617</v>
      </c>
      <c r="F6" s="40">
        <f t="shared" si="0"/>
        <v>0</v>
      </c>
      <c r="G6" s="41">
        <v>0</v>
      </c>
      <c r="H6" s="41">
        <v>0</v>
      </c>
    </row>
    <row r="7" spans="1:8" ht="13.5" customHeight="1">
      <c r="A7" s="233"/>
      <c r="B7" s="233"/>
      <c r="C7" s="249" t="s">
        <v>930</v>
      </c>
      <c r="D7" s="249"/>
      <c r="E7" s="28" t="s">
        <v>618</v>
      </c>
      <c r="F7" s="40">
        <f t="shared" si="0"/>
        <v>0</v>
      </c>
      <c r="G7" s="41">
        <v>0</v>
      </c>
      <c r="H7" s="41">
        <v>0</v>
      </c>
    </row>
    <row r="8" spans="1:8" ht="13.5" customHeight="1">
      <c r="A8" s="233"/>
      <c r="B8" s="233"/>
      <c r="C8" s="249" t="s">
        <v>454</v>
      </c>
      <c r="D8" s="249"/>
      <c r="E8" s="28" t="s">
        <v>619</v>
      </c>
      <c r="F8" s="40">
        <f t="shared" si="0"/>
        <v>0</v>
      </c>
      <c r="G8" s="41">
        <v>0</v>
      </c>
      <c r="H8" s="41">
        <v>0</v>
      </c>
    </row>
    <row r="9" spans="1:8" ht="13.5" customHeight="1">
      <c r="A9" s="233"/>
      <c r="B9" s="233"/>
      <c r="C9" s="251" t="s">
        <v>931</v>
      </c>
      <c r="D9" s="251"/>
      <c r="E9" s="28" t="s">
        <v>620</v>
      </c>
      <c r="F9" s="40">
        <f t="shared" si="0"/>
        <v>0</v>
      </c>
      <c r="G9" s="41">
        <v>0</v>
      </c>
      <c r="H9" s="41">
        <v>0</v>
      </c>
    </row>
    <row r="10" spans="1:8" ht="13.5">
      <c r="A10" s="233"/>
      <c r="B10" s="233"/>
      <c r="C10" s="233" t="s">
        <v>32</v>
      </c>
      <c r="D10" s="35" t="s">
        <v>159</v>
      </c>
      <c r="E10" s="28" t="s">
        <v>621</v>
      </c>
      <c r="F10" s="40">
        <f t="shared" si="0"/>
        <v>0</v>
      </c>
      <c r="G10" s="41">
        <v>0</v>
      </c>
      <c r="H10" s="41">
        <v>0</v>
      </c>
    </row>
    <row r="11" spans="1:8" ht="13.5" customHeight="1">
      <c r="A11" s="233"/>
      <c r="B11" s="233"/>
      <c r="C11" s="233"/>
      <c r="D11" s="35" t="s">
        <v>466</v>
      </c>
      <c r="E11" s="28" t="s">
        <v>622</v>
      </c>
      <c r="F11" s="40">
        <f t="shared" si="0"/>
        <v>0</v>
      </c>
      <c r="G11" s="41">
        <v>0</v>
      </c>
      <c r="H11" s="41">
        <v>0</v>
      </c>
    </row>
    <row r="12" spans="1:8" ht="13.5">
      <c r="A12" s="233"/>
      <c r="B12" s="233"/>
      <c r="C12" s="233"/>
      <c r="D12" s="35" t="s">
        <v>919</v>
      </c>
      <c r="E12" s="28" t="s">
        <v>623</v>
      </c>
      <c r="F12" s="40">
        <f t="shared" si="0"/>
        <v>0</v>
      </c>
      <c r="G12" s="41">
        <v>0</v>
      </c>
      <c r="H12" s="41">
        <v>0</v>
      </c>
    </row>
    <row r="13" spans="1:8" ht="13.5" customHeight="1">
      <c r="A13" s="233"/>
      <c r="B13" s="255" t="s">
        <v>439</v>
      </c>
      <c r="C13" s="255"/>
      <c r="D13" s="255"/>
      <c r="E13" s="30" t="s">
        <v>970</v>
      </c>
      <c r="F13" s="40">
        <f>F14+F15+F16+F17+F18+F19</f>
        <v>1</v>
      </c>
      <c r="G13" s="40">
        <f>G14+G15+G16+G17+G18+G19</f>
        <v>0</v>
      </c>
      <c r="H13" s="40">
        <f>H14+H15+H16+H17+H18+H19</f>
        <v>1</v>
      </c>
    </row>
    <row r="14" spans="1:8" ht="13.5" customHeight="1">
      <c r="A14" s="233"/>
      <c r="B14" s="233" t="s">
        <v>32</v>
      </c>
      <c r="C14" s="249" t="s">
        <v>46</v>
      </c>
      <c r="D14" s="249"/>
      <c r="E14" s="28" t="s">
        <v>971</v>
      </c>
      <c r="F14" s="40">
        <f>G14+H14</f>
        <v>1</v>
      </c>
      <c r="G14" s="41">
        <v>0</v>
      </c>
      <c r="H14" s="41">
        <v>1</v>
      </c>
    </row>
    <row r="15" spans="1:8" ht="13.5" customHeight="1">
      <c r="A15" s="233"/>
      <c r="B15" s="233"/>
      <c r="C15" s="249" t="s">
        <v>47</v>
      </c>
      <c r="D15" s="249"/>
      <c r="E15" s="28" t="s">
        <v>972</v>
      </c>
      <c r="F15" s="40">
        <f>G15+H15</f>
        <v>0</v>
      </c>
      <c r="G15" s="41">
        <v>0</v>
      </c>
      <c r="H15" s="41">
        <v>0</v>
      </c>
    </row>
    <row r="16" spans="1:8" ht="13.5" customHeight="1">
      <c r="A16" s="233"/>
      <c r="B16" s="233"/>
      <c r="C16" s="249" t="s">
        <v>48</v>
      </c>
      <c r="D16" s="249"/>
      <c r="E16" s="28" t="s">
        <v>973</v>
      </c>
      <c r="F16" s="40">
        <f aca="true" t="shared" si="1" ref="F16:F22">G16+H16</f>
        <v>0</v>
      </c>
      <c r="G16" s="41">
        <v>0</v>
      </c>
      <c r="H16" s="41">
        <v>0</v>
      </c>
    </row>
    <row r="17" spans="1:8" ht="13.5" customHeight="1">
      <c r="A17" s="233"/>
      <c r="B17" s="233"/>
      <c r="C17" s="249" t="s">
        <v>930</v>
      </c>
      <c r="D17" s="249"/>
      <c r="E17" s="28" t="s">
        <v>974</v>
      </c>
      <c r="F17" s="40">
        <f t="shared" si="1"/>
        <v>0</v>
      </c>
      <c r="G17" s="41">
        <v>0</v>
      </c>
      <c r="H17" s="41">
        <v>0</v>
      </c>
    </row>
    <row r="18" spans="1:8" ht="13.5" customHeight="1">
      <c r="A18" s="233"/>
      <c r="B18" s="233"/>
      <c r="C18" s="249" t="s">
        <v>454</v>
      </c>
      <c r="D18" s="249"/>
      <c r="E18" s="28" t="s">
        <v>975</v>
      </c>
      <c r="F18" s="40">
        <f t="shared" si="1"/>
        <v>0</v>
      </c>
      <c r="G18" s="41">
        <v>0</v>
      </c>
      <c r="H18" s="41">
        <v>0</v>
      </c>
    </row>
    <row r="19" spans="1:8" ht="13.5" customHeight="1">
      <c r="A19" s="233"/>
      <c r="B19" s="233"/>
      <c r="C19" s="251" t="s">
        <v>931</v>
      </c>
      <c r="D19" s="251"/>
      <c r="E19" s="28" t="s">
        <v>976</v>
      </c>
      <c r="F19" s="40">
        <f t="shared" si="1"/>
        <v>0</v>
      </c>
      <c r="G19" s="41">
        <v>0</v>
      </c>
      <c r="H19" s="41">
        <v>0</v>
      </c>
    </row>
    <row r="20" spans="1:8" ht="13.5">
      <c r="A20" s="233"/>
      <c r="B20" s="233"/>
      <c r="C20" s="233" t="s">
        <v>32</v>
      </c>
      <c r="D20" s="35" t="s">
        <v>159</v>
      </c>
      <c r="E20" s="28" t="s">
        <v>977</v>
      </c>
      <c r="F20" s="40">
        <f t="shared" si="1"/>
        <v>0</v>
      </c>
      <c r="G20" s="41">
        <v>0</v>
      </c>
      <c r="H20" s="41">
        <v>0</v>
      </c>
    </row>
    <row r="21" spans="1:8" ht="13.5" customHeight="1">
      <c r="A21" s="233"/>
      <c r="B21" s="233"/>
      <c r="C21" s="233"/>
      <c r="D21" s="35" t="s">
        <v>466</v>
      </c>
      <c r="E21" s="28" t="s">
        <v>978</v>
      </c>
      <c r="F21" s="40">
        <f t="shared" si="1"/>
        <v>0</v>
      </c>
      <c r="G21" s="41">
        <v>0</v>
      </c>
      <c r="H21" s="41">
        <v>0</v>
      </c>
    </row>
    <row r="22" spans="1:8" ht="13.5">
      <c r="A22" s="233"/>
      <c r="B22" s="233"/>
      <c r="C22" s="233"/>
      <c r="D22" s="35" t="s">
        <v>919</v>
      </c>
      <c r="E22" s="28" t="s">
        <v>979</v>
      </c>
      <c r="F22" s="40">
        <f t="shared" si="1"/>
        <v>0</v>
      </c>
      <c r="G22" s="41">
        <v>0</v>
      </c>
      <c r="H22" s="41">
        <v>0</v>
      </c>
    </row>
    <row r="23" spans="1:8" ht="13.5" customHeight="1">
      <c r="A23" s="233"/>
      <c r="B23" s="255" t="s">
        <v>440</v>
      </c>
      <c r="C23" s="255"/>
      <c r="D23" s="255"/>
      <c r="E23" s="30" t="s">
        <v>980</v>
      </c>
      <c r="F23" s="40">
        <f>F24+F25+F26+F27+F28+F29</f>
        <v>0</v>
      </c>
      <c r="G23" s="40">
        <f>G24+G25+G26+G27+G28+G29</f>
        <v>0</v>
      </c>
      <c r="H23" s="40">
        <f>H24+H25+H26+H27+H28+H29</f>
        <v>0</v>
      </c>
    </row>
    <row r="24" spans="1:8" ht="13.5" customHeight="1">
      <c r="A24" s="233"/>
      <c r="B24" s="233" t="s">
        <v>32</v>
      </c>
      <c r="C24" s="249" t="s">
        <v>46</v>
      </c>
      <c r="D24" s="249"/>
      <c r="E24" s="28" t="s">
        <v>646</v>
      </c>
      <c r="F24" s="40">
        <f>G24+H24</f>
        <v>0</v>
      </c>
      <c r="G24" s="41">
        <v>0</v>
      </c>
      <c r="H24" s="41">
        <v>0</v>
      </c>
    </row>
    <row r="25" spans="1:8" ht="13.5" customHeight="1">
      <c r="A25" s="233"/>
      <c r="B25" s="233"/>
      <c r="C25" s="249" t="s">
        <v>47</v>
      </c>
      <c r="D25" s="249"/>
      <c r="E25" s="28" t="s">
        <v>647</v>
      </c>
      <c r="F25" s="40">
        <f>G25+H25</f>
        <v>0</v>
      </c>
      <c r="G25" s="41">
        <v>0</v>
      </c>
      <c r="H25" s="41">
        <v>0</v>
      </c>
    </row>
    <row r="26" spans="1:8" ht="13.5" customHeight="1">
      <c r="A26" s="233"/>
      <c r="B26" s="233"/>
      <c r="C26" s="249" t="s">
        <v>48</v>
      </c>
      <c r="D26" s="249"/>
      <c r="E26" s="28" t="s">
        <v>648</v>
      </c>
      <c r="F26" s="40">
        <f aca="true" t="shared" si="2" ref="F26:F32">G26+H26</f>
        <v>0</v>
      </c>
      <c r="G26" s="41">
        <v>0</v>
      </c>
      <c r="H26" s="41">
        <v>0</v>
      </c>
    </row>
    <row r="27" spans="1:8" ht="13.5" customHeight="1">
      <c r="A27" s="233"/>
      <c r="B27" s="233"/>
      <c r="C27" s="249" t="s">
        <v>930</v>
      </c>
      <c r="D27" s="249"/>
      <c r="E27" s="28" t="s">
        <v>649</v>
      </c>
      <c r="F27" s="40">
        <f t="shared" si="2"/>
        <v>0</v>
      </c>
      <c r="G27" s="41">
        <v>0</v>
      </c>
      <c r="H27" s="41">
        <v>0</v>
      </c>
    </row>
    <row r="28" spans="1:8" ht="13.5" customHeight="1">
      <c r="A28" s="233"/>
      <c r="B28" s="233"/>
      <c r="C28" s="249" t="s">
        <v>454</v>
      </c>
      <c r="D28" s="249"/>
      <c r="E28" s="28" t="s">
        <v>650</v>
      </c>
      <c r="F28" s="40">
        <f t="shared" si="2"/>
        <v>0</v>
      </c>
      <c r="G28" s="41">
        <v>0</v>
      </c>
      <c r="H28" s="41">
        <v>0</v>
      </c>
    </row>
    <row r="29" spans="1:8" ht="13.5" customHeight="1">
      <c r="A29" s="233"/>
      <c r="B29" s="233"/>
      <c r="C29" s="251" t="s">
        <v>931</v>
      </c>
      <c r="D29" s="251"/>
      <c r="E29" s="28" t="s">
        <v>651</v>
      </c>
      <c r="F29" s="40">
        <f t="shared" si="2"/>
        <v>0</v>
      </c>
      <c r="G29" s="41">
        <v>0</v>
      </c>
      <c r="H29" s="41">
        <v>0</v>
      </c>
    </row>
    <row r="30" spans="1:8" ht="13.5">
      <c r="A30" s="233"/>
      <c r="B30" s="233"/>
      <c r="C30" s="233" t="s">
        <v>32</v>
      </c>
      <c r="D30" s="35" t="s">
        <v>159</v>
      </c>
      <c r="E30" s="28" t="s">
        <v>652</v>
      </c>
      <c r="F30" s="40">
        <f t="shared" si="2"/>
        <v>0</v>
      </c>
      <c r="G30" s="41">
        <v>0</v>
      </c>
      <c r="H30" s="41">
        <v>0</v>
      </c>
    </row>
    <row r="31" spans="1:8" ht="13.5" customHeight="1">
      <c r="A31" s="233"/>
      <c r="B31" s="233"/>
      <c r="C31" s="233"/>
      <c r="D31" s="35" t="s">
        <v>466</v>
      </c>
      <c r="E31" s="28" t="s">
        <v>653</v>
      </c>
      <c r="F31" s="40">
        <f t="shared" si="2"/>
        <v>0</v>
      </c>
      <c r="G31" s="41">
        <v>0</v>
      </c>
      <c r="H31" s="41">
        <v>0</v>
      </c>
    </row>
    <row r="32" spans="1:8" ht="13.5">
      <c r="A32" s="233"/>
      <c r="B32" s="233"/>
      <c r="C32" s="233"/>
      <c r="D32" s="35" t="s">
        <v>919</v>
      </c>
      <c r="E32" s="28" t="s">
        <v>654</v>
      </c>
      <c r="F32" s="40">
        <f t="shared" si="2"/>
        <v>0</v>
      </c>
      <c r="G32" s="41">
        <v>0</v>
      </c>
      <c r="H32" s="41">
        <v>0</v>
      </c>
    </row>
    <row r="33" spans="1:8" ht="13.5" customHeight="1">
      <c r="A33" s="233"/>
      <c r="B33" s="255" t="s">
        <v>1037</v>
      </c>
      <c r="C33" s="255"/>
      <c r="D33" s="255"/>
      <c r="E33" s="30" t="s">
        <v>981</v>
      </c>
      <c r="F33" s="40">
        <f>F34+F35+F36+F37+F38+F39</f>
        <v>0</v>
      </c>
      <c r="G33" s="40">
        <f>G34+G35+G36+G37+G38+G39</f>
        <v>0</v>
      </c>
      <c r="H33" s="40">
        <f>H34+H35+H36+H37+H38+H39</f>
        <v>0</v>
      </c>
    </row>
    <row r="34" spans="1:8" ht="13.5" customHeight="1">
      <c r="A34" s="233"/>
      <c r="B34" s="233" t="s">
        <v>32</v>
      </c>
      <c r="C34" s="249" t="s">
        <v>46</v>
      </c>
      <c r="D34" s="249"/>
      <c r="E34" s="28" t="s">
        <v>982</v>
      </c>
      <c r="F34" s="40">
        <f>G34+H34</f>
        <v>0</v>
      </c>
      <c r="G34" s="41">
        <v>0</v>
      </c>
      <c r="H34" s="41">
        <v>0</v>
      </c>
    </row>
    <row r="35" spans="1:8" ht="13.5" customHeight="1">
      <c r="A35" s="233"/>
      <c r="B35" s="233"/>
      <c r="C35" s="249" t="s">
        <v>47</v>
      </c>
      <c r="D35" s="249"/>
      <c r="E35" s="28" t="s">
        <v>983</v>
      </c>
      <c r="F35" s="40">
        <f>G35+H35</f>
        <v>0</v>
      </c>
      <c r="G35" s="41">
        <v>0</v>
      </c>
      <c r="H35" s="41">
        <v>0</v>
      </c>
    </row>
    <row r="36" spans="1:8" ht="13.5" customHeight="1">
      <c r="A36" s="233"/>
      <c r="B36" s="233"/>
      <c r="C36" s="249" t="s">
        <v>48</v>
      </c>
      <c r="D36" s="249"/>
      <c r="E36" s="28" t="s">
        <v>984</v>
      </c>
      <c r="F36" s="40">
        <f aca="true" t="shared" si="3" ref="F36:F42">G36+H36</f>
        <v>0</v>
      </c>
      <c r="G36" s="41">
        <v>0</v>
      </c>
      <c r="H36" s="41">
        <v>0</v>
      </c>
    </row>
    <row r="37" spans="1:8" ht="13.5" customHeight="1">
      <c r="A37" s="233"/>
      <c r="B37" s="233"/>
      <c r="C37" s="249" t="s">
        <v>930</v>
      </c>
      <c r="D37" s="249"/>
      <c r="E37" s="28" t="s">
        <v>985</v>
      </c>
      <c r="F37" s="40">
        <f t="shared" si="3"/>
        <v>0</v>
      </c>
      <c r="G37" s="41">
        <v>0</v>
      </c>
      <c r="H37" s="41">
        <v>0</v>
      </c>
    </row>
    <row r="38" spans="1:8" ht="13.5" customHeight="1">
      <c r="A38" s="233"/>
      <c r="B38" s="233"/>
      <c r="C38" s="249" t="s">
        <v>454</v>
      </c>
      <c r="D38" s="249"/>
      <c r="E38" s="28" t="s">
        <v>986</v>
      </c>
      <c r="F38" s="40">
        <f t="shared" si="3"/>
        <v>0</v>
      </c>
      <c r="G38" s="41">
        <v>0</v>
      </c>
      <c r="H38" s="41">
        <v>0</v>
      </c>
    </row>
    <row r="39" spans="1:8" ht="13.5" customHeight="1">
      <c r="A39" s="233"/>
      <c r="B39" s="233"/>
      <c r="C39" s="251" t="s">
        <v>931</v>
      </c>
      <c r="D39" s="251"/>
      <c r="E39" s="28" t="s">
        <v>987</v>
      </c>
      <c r="F39" s="40">
        <f t="shared" si="3"/>
        <v>0</v>
      </c>
      <c r="G39" s="41">
        <v>0</v>
      </c>
      <c r="H39" s="41">
        <v>0</v>
      </c>
    </row>
    <row r="40" spans="1:8" ht="13.5">
      <c r="A40" s="233"/>
      <c r="B40" s="233"/>
      <c r="C40" s="233" t="s">
        <v>32</v>
      </c>
      <c r="D40" s="35" t="s">
        <v>159</v>
      </c>
      <c r="E40" s="28" t="s">
        <v>988</v>
      </c>
      <c r="F40" s="40">
        <f t="shared" si="3"/>
        <v>0</v>
      </c>
      <c r="G40" s="41">
        <v>0</v>
      </c>
      <c r="H40" s="41">
        <v>0</v>
      </c>
    </row>
    <row r="41" spans="1:8" ht="13.5" customHeight="1">
      <c r="A41" s="233"/>
      <c r="B41" s="233"/>
      <c r="C41" s="233"/>
      <c r="D41" s="35" t="s">
        <v>466</v>
      </c>
      <c r="E41" s="28" t="s">
        <v>989</v>
      </c>
      <c r="F41" s="40">
        <f t="shared" si="3"/>
        <v>0</v>
      </c>
      <c r="G41" s="41">
        <v>0</v>
      </c>
      <c r="H41" s="41">
        <v>0</v>
      </c>
    </row>
    <row r="42" spans="1:8" ht="13.5">
      <c r="A42" s="233"/>
      <c r="B42" s="233"/>
      <c r="C42" s="233"/>
      <c r="D42" s="35" t="s">
        <v>919</v>
      </c>
      <c r="E42" s="28" t="s">
        <v>990</v>
      </c>
      <c r="F42" s="40">
        <f t="shared" si="3"/>
        <v>0</v>
      </c>
      <c r="G42" s="41">
        <v>0</v>
      </c>
      <c r="H42" s="41">
        <v>0</v>
      </c>
    </row>
    <row r="43" spans="1:8" ht="13.5">
      <c r="A43" s="233"/>
      <c r="B43" s="255" t="s">
        <v>1038</v>
      </c>
      <c r="C43" s="255"/>
      <c r="D43" s="255"/>
      <c r="E43" s="30" t="s">
        <v>991</v>
      </c>
      <c r="F43" s="40">
        <f>F44+F45+F46+F47+F48+F49</f>
        <v>0</v>
      </c>
      <c r="G43" s="40">
        <f>G44+G45+G46+G47+G48+G49</f>
        <v>0</v>
      </c>
      <c r="H43" s="40">
        <f>H44+H45+H46+H47+H48+H49</f>
        <v>0</v>
      </c>
    </row>
    <row r="44" spans="1:8" ht="13.5">
      <c r="A44" s="233"/>
      <c r="B44" s="233" t="s">
        <v>32</v>
      </c>
      <c r="C44" s="249" t="s">
        <v>46</v>
      </c>
      <c r="D44" s="249"/>
      <c r="E44" s="28" t="s">
        <v>992</v>
      </c>
      <c r="F44" s="40">
        <f>G44+H44</f>
        <v>0</v>
      </c>
      <c r="G44" s="41">
        <v>0</v>
      </c>
      <c r="H44" s="41">
        <v>0</v>
      </c>
    </row>
    <row r="45" spans="1:8" ht="13.5">
      <c r="A45" s="233"/>
      <c r="B45" s="233"/>
      <c r="C45" s="249" t="s">
        <v>47</v>
      </c>
      <c r="D45" s="249"/>
      <c r="E45" s="28" t="s">
        <v>993</v>
      </c>
      <c r="F45" s="40">
        <f>G45+H45</f>
        <v>0</v>
      </c>
      <c r="G45" s="41">
        <v>0</v>
      </c>
      <c r="H45" s="41">
        <v>0</v>
      </c>
    </row>
    <row r="46" spans="1:8" ht="13.5">
      <c r="A46" s="233"/>
      <c r="B46" s="233"/>
      <c r="C46" s="249" t="s">
        <v>48</v>
      </c>
      <c r="D46" s="249"/>
      <c r="E46" s="28" t="s">
        <v>994</v>
      </c>
      <c r="F46" s="40">
        <f aca="true" t="shared" si="4" ref="F46:F52">G46+H46</f>
        <v>0</v>
      </c>
      <c r="G46" s="41">
        <v>0</v>
      </c>
      <c r="H46" s="41">
        <v>0</v>
      </c>
    </row>
    <row r="47" spans="1:8" ht="13.5">
      <c r="A47" s="233"/>
      <c r="B47" s="233"/>
      <c r="C47" s="249" t="s">
        <v>930</v>
      </c>
      <c r="D47" s="249"/>
      <c r="E47" s="28" t="s">
        <v>995</v>
      </c>
      <c r="F47" s="40">
        <f t="shared" si="4"/>
        <v>0</v>
      </c>
      <c r="G47" s="41">
        <v>0</v>
      </c>
      <c r="H47" s="41">
        <v>0</v>
      </c>
    </row>
    <row r="48" spans="1:8" ht="13.5">
      <c r="A48" s="233"/>
      <c r="B48" s="233"/>
      <c r="C48" s="249" t="s">
        <v>454</v>
      </c>
      <c r="D48" s="249"/>
      <c r="E48" s="28" t="s">
        <v>996</v>
      </c>
      <c r="F48" s="40">
        <f t="shared" si="4"/>
        <v>0</v>
      </c>
      <c r="G48" s="41">
        <v>0</v>
      </c>
      <c r="H48" s="41">
        <v>0</v>
      </c>
    </row>
    <row r="49" spans="1:8" ht="13.5">
      <c r="A49" s="233"/>
      <c r="B49" s="233"/>
      <c r="C49" s="251" t="s">
        <v>931</v>
      </c>
      <c r="D49" s="251"/>
      <c r="E49" s="28" t="s">
        <v>997</v>
      </c>
      <c r="F49" s="40">
        <f t="shared" si="4"/>
        <v>0</v>
      </c>
      <c r="G49" s="41">
        <v>0</v>
      </c>
      <c r="H49" s="41">
        <v>0</v>
      </c>
    </row>
    <row r="50" spans="1:8" ht="13.5">
      <c r="A50" s="233"/>
      <c r="B50" s="233"/>
      <c r="C50" s="233" t="s">
        <v>32</v>
      </c>
      <c r="D50" s="35" t="s">
        <v>159</v>
      </c>
      <c r="E50" s="28" t="s">
        <v>998</v>
      </c>
      <c r="F50" s="40">
        <f t="shared" si="4"/>
        <v>0</v>
      </c>
      <c r="G50" s="41">
        <v>0</v>
      </c>
      <c r="H50" s="41">
        <v>0</v>
      </c>
    </row>
    <row r="51" spans="1:8" ht="13.5">
      <c r="A51" s="233"/>
      <c r="B51" s="233"/>
      <c r="C51" s="233"/>
      <c r="D51" s="35" t="s">
        <v>466</v>
      </c>
      <c r="E51" s="28" t="s">
        <v>999</v>
      </c>
      <c r="F51" s="40">
        <f t="shared" si="4"/>
        <v>0</v>
      </c>
      <c r="G51" s="41">
        <v>0</v>
      </c>
      <c r="H51" s="41">
        <v>0</v>
      </c>
    </row>
    <row r="52" spans="1:8" ht="13.5">
      <c r="A52" s="233"/>
      <c r="B52" s="233"/>
      <c r="C52" s="233"/>
      <c r="D52" s="35" t="s">
        <v>919</v>
      </c>
      <c r="E52" s="28" t="s">
        <v>1000</v>
      </c>
      <c r="F52" s="40">
        <f t="shared" si="4"/>
        <v>0</v>
      </c>
      <c r="G52" s="41">
        <v>0</v>
      </c>
      <c r="H52" s="41">
        <v>0</v>
      </c>
    </row>
    <row r="53" spans="1:8" ht="13.5">
      <c r="A53" s="233"/>
      <c r="B53" s="255" t="s">
        <v>441</v>
      </c>
      <c r="C53" s="255"/>
      <c r="D53" s="255"/>
      <c r="E53" s="30" t="s">
        <v>1001</v>
      </c>
      <c r="F53" s="40">
        <f>F54+F55+F56+F57+F58+F59</f>
        <v>0</v>
      </c>
      <c r="G53" s="40">
        <f>G54+G55+G56+G57+G58+G59</f>
        <v>0</v>
      </c>
      <c r="H53" s="40">
        <f>H54+H55+H56+H57+H58+H59</f>
        <v>0</v>
      </c>
    </row>
    <row r="54" spans="1:8" ht="13.5" customHeight="1">
      <c r="A54" s="233"/>
      <c r="B54" s="233" t="s">
        <v>32</v>
      </c>
      <c r="C54" s="249" t="s">
        <v>46</v>
      </c>
      <c r="D54" s="249"/>
      <c r="E54" s="28" t="s">
        <v>1002</v>
      </c>
      <c r="F54" s="40">
        <f>G54+H54</f>
        <v>0</v>
      </c>
      <c r="G54" s="41">
        <v>0</v>
      </c>
      <c r="H54" s="41">
        <v>0</v>
      </c>
    </row>
    <row r="55" spans="1:8" ht="13.5" customHeight="1">
      <c r="A55" s="233"/>
      <c r="B55" s="233"/>
      <c r="C55" s="249" t="s">
        <v>47</v>
      </c>
      <c r="D55" s="249"/>
      <c r="E55" s="28" t="s">
        <v>1003</v>
      </c>
      <c r="F55" s="40">
        <f aca="true" t="shared" si="5" ref="F55:F62">G55+H55</f>
        <v>0</v>
      </c>
      <c r="G55" s="41">
        <v>0</v>
      </c>
      <c r="H55" s="41">
        <v>0</v>
      </c>
    </row>
    <row r="56" spans="1:8" ht="13.5" customHeight="1">
      <c r="A56" s="233"/>
      <c r="B56" s="233"/>
      <c r="C56" s="249" t="s">
        <v>48</v>
      </c>
      <c r="D56" s="249"/>
      <c r="E56" s="28" t="s">
        <v>1004</v>
      </c>
      <c r="F56" s="40">
        <f t="shared" si="5"/>
        <v>0</v>
      </c>
      <c r="G56" s="41">
        <v>0</v>
      </c>
      <c r="H56" s="41">
        <v>0</v>
      </c>
    </row>
    <row r="57" spans="1:8" ht="13.5" customHeight="1">
      <c r="A57" s="233"/>
      <c r="B57" s="233"/>
      <c r="C57" s="249" t="s">
        <v>930</v>
      </c>
      <c r="D57" s="249"/>
      <c r="E57" s="28" t="s">
        <v>1005</v>
      </c>
      <c r="F57" s="40">
        <f t="shared" si="5"/>
        <v>0</v>
      </c>
      <c r="G57" s="41">
        <v>0</v>
      </c>
      <c r="H57" s="41">
        <v>0</v>
      </c>
    </row>
    <row r="58" spans="1:8" ht="13.5" customHeight="1">
      <c r="A58" s="233"/>
      <c r="B58" s="233"/>
      <c r="C58" s="249" t="s">
        <v>454</v>
      </c>
      <c r="D58" s="249"/>
      <c r="E58" s="28" t="s">
        <v>1006</v>
      </c>
      <c r="F58" s="40">
        <f t="shared" si="5"/>
        <v>0</v>
      </c>
      <c r="G58" s="41">
        <v>0</v>
      </c>
      <c r="H58" s="41">
        <v>0</v>
      </c>
    </row>
    <row r="59" spans="1:8" ht="13.5" customHeight="1">
      <c r="A59" s="233"/>
      <c r="B59" s="233"/>
      <c r="C59" s="251" t="s">
        <v>931</v>
      </c>
      <c r="D59" s="251"/>
      <c r="E59" s="28" t="s">
        <v>1007</v>
      </c>
      <c r="F59" s="40">
        <f t="shared" si="5"/>
        <v>0</v>
      </c>
      <c r="G59" s="41">
        <v>0</v>
      </c>
      <c r="H59" s="41">
        <v>0</v>
      </c>
    </row>
    <row r="60" spans="1:8" ht="13.5">
      <c r="A60" s="233"/>
      <c r="B60" s="233"/>
      <c r="C60" s="233" t="s">
        <v>32</v>
      </c>
      <c r="D60" s="35" t="s">
        <v>159</v>
      </c>
      <c r="E60" s="28" t="s">
        <v>1008</v>
      </c>
      <c r="F60" s="40">
        <f t="shared" si="5"/>
        <v>0</v>
      </c>
      <c r="G60" s="41">
        <v>0</v>
      </c>
      <c r="H60" s="41">
        <v>0</v>
      </c>
    </row>
    <row r="61" spans="1:8" ht="13.5">
      <c r="A61" s="233"/>
      <c r="B61" s="233"/>
      <c r="C61" s="233"/>
      <c r="D61" s="35" t="s">
        <v>466</v>
      </c>
      <c r="E61" s="28" t="s">
        <v>1009</v>
      </c>
      <c r="F61" s="40">
        <f t="shared" si="5"/>
        <v>0</v>
      </c>
      <c r="G61" s="41">
        <v>0</v>
      </c>
      <c r="H61" s="41">
        <v>0</v>
      </c>
    </row>
    <row r="62" spans="1:8" ht="13.5">
      <c r="A62" s="233"/>
      <c r="B62" s="233"/>
      <c r="C62" s="233"/>
      <c r="D62" s="35" t="s">
        <v>919</v>
      </c>
      <c r="E62" s="28" t="s">
        <v>1010</v>
      </c>
      <c r="F62" s="40">
        <f t="shared" si="5"/>
        <v>0</v>
      </c>
      <c r="G62" s="41">
        <v>0</v>
      </c>
      <c r="H62" s="41">
        <v>0</v>
      </c>
    </row>
    <row r="63" ht="24.75" customHeight="1"/>
    <row r="64" spans="1:8" ht="24.75" customHeight="1">
      <c r="A64" s="252" t="s">
        <v>430</v>
      </c>
      <c r="B64" s="252"/>
      <c r="C64" s="252"/>
      <c r="D64" s="252"/>
      <c r="E64" s="59" t="s">
        <v>167</v>
      </c>
      <c r="F64" s="60" t="s">
        <v>398</v>
      </c>
      <c r="G64" s="60" t="s">
        <v>420</v>
      </c>
      <c r="H64" s="60" t="s">
        <v>421</v>
      </c>
    </row>
    <row r="65" spans="1:8" ht="24.75" customHeight="1">
      <c r="A65" s="248" t="s">
        <v>824</v>
      </c>
      <c r="B65" s="248"/>
      <c r="C65" s="248"/>
      <c r="D65" s="248"/>
      <c r="E65" s="62" t="s">
        <v>963</v>
      </c>
      <c r="F65" s="40">
        <f aca="true" t="shared" si="6" ref="F65:F70">G65+H65</f>
        <v>0</v>
      </c>
      <c r="G65" s="41">
        <v>0</v>
      </c>
      <c r="H65" s="41">
        <v>0</v>
      </c>
    </row>
    <row r="66" spans="1:8" ht="24.75" customHeight="1">
      <c r="A66" s="248" t="s">
        <v>825</v>
      </c>
      <c r="B66" s="248"/>
      <c r="C66" s="248"/>
      <c r="D66" s="248"/>
      <c r="E66" s="62" t="s">
        <v>964</v>
      </c>
      <c r="F66" s="40">
        <f t="shared" si="6"/>
        <v>0</v>
      </c>
      <c r="G66" s="41">
        <v>0</v>
      </c>
      <c r="H66" s="41">
        <v>0</v>
      </c>
    </row>
    <row r="67" spans="1:8" ht="24.75" customHeight="1">
      <c r="A67" s="248" t="s">
        <v>826</v>
      </c>
      <c r="B67" s="248"/>
      <c r="C67" s="248"/>
      <c r="D67" s="248"/>
      <c r="E67" s="62" t="s">
        <v>965</v>
      </c>
      <c r="F67" s="40">
        <f t="shared" si="6"/>
        <v>0</v>
      </c>
      <c r="G67" s="41">
        <v>0</v>
      </c>
      <c r="H67" s="41">
        <v>0</v>
      </c>
    </row>
    <row r="68" spans="1:8" ht="24.75" customHeight="1">
      <c r="A68" s="248" t="s">
        <v>827</v>
      </c>
      <c r="B68" s="248"/>
      <c r="C68" s="248"/>
      <c r="D68" s="248"/>
      <c r="E68" s="62" t="s">
        <v>966</v>
      </c>
      <c r="F68" s="40">
        <f t="shared" si="6"/>
        <v>0</v>
      </c>
      <c r="G68" s="41">
        <v>0</v>
      </c>
      <c r="H68" s="41">
        <v>0</v>
      </c>
    </row>
    <row r="69" spans="1:8" ht="24.75" customHeight="1">
      <c r="A69" s="231" t="s">
        <v>152</v>
      </c>
      <c r="B69" s="231"/>
      <c r="C69" s="231"/>
      <c r="D69" s="231"/>
      <c r="E69" s="62" t="s">
        <v>967</v>
      </c>
      <c r="F69" s="40">
        <f t="shared" si="6"/>
        <v>0</v>
      </c>
      <c r="G69" s="41">
        <v>0</v>
      </c>
      <c r="H69" s="41">
        <v>0</v>
      </c>
    </row>
    <row r="70" spans="1:8" ht="24.75" customHeight="1">
      <c r="A70" s="248" t="s">
        <v>818</v>
      </c>
      <c r="B70" s="248"/>
      <c r="C70" s="248"/>
      <c r="D70" s="248"/>
      <c r="E70" s="62" t="s">
        <v>968</v>
      </c>
      <c r="F70" s="40">
        <f t="shared" si="6"/>
        <v>1</v>
      </c>
      <c r="G70" s="41">
        <v>0</v>
      </c>
      <c r="H70" s="41">
        <v>1</v>
      </c>
    </row>
    <row r="71" spans="1:8" ht="24.75" customHeight="1">
      <c r="A71" s="248" t="s">
        <v>828</v>
      </c>
      <c r="B71" s="248"/>
      <c r="C71" s="248"/>
      <c r="D71" s="248"/>
      <c r="E71" s="62" t="s">
        <v>969</v>
      </c>
      <c r="F71" s="40">
        <f>G71+H71</f>
        <v>0</v>
      </c>
      <c r="G71" s="41">
        <v>0</v>
      </c>
      <c r="H71" s="41">
        <v>0</v>
      </c>
    </row>
    <row r="72" ht="24.75" customHeight="1"/>
  </sheetData>
  <sheetProtection password="CE88" sheet="1"/>
  <mergeCells count="65">
    <mergeCell ref="C35:D35"/>
    <mergeCell ref="C36:D36"/>
    <mergeCell ref="C37:D37"/>
    <mergeCell ref="C10:C12"/>
    <mergeCell ref="C4:D4"/>
    <mergeCell ref="C5:D5"/>
    <mergeCell ref="C6:D6"/>
    <mergeCell ref="C7:D7"/>
    <mergeCell ref="C8:D8"/>
    <mergeCell ref="B33:D33"/>
    <mergeCell ref="C56:D56"/>
    <mergeCell ref="C57:D57"/>
    <mergeCell ref="C49:D49"/>
    <mergeCell ref="C50:C52"/>
    <mergeCell ref="B43:D43"/>
    <mergeCell ref="B54:B62"/>
    <mergeCell ref="C59:D59"/>
    <mergeCell ref="C26:D26"/>
    <mergeCell ref="C27:D27"/>
    <mergeCell ref="C29:D29"/>
    <mergeCell ref="C58:D58"/>
    <mergeCell ref="C45:D45"/>
    <mergeCell ref="C46:D46"/>
    <mergeCell ref="C47:D47"/>
    <mergeCell ref="C48:D48"/>
    <mergeCell ref="C44:D44"/>
    <mergeCell ref="C55:D55"/>
    <mergeCell ref="A1:D1"/>
    <mergeCell ref="A2:D2"/>
    <mergeCell ref="B24:B32"/>
    <mergeCell ref="A3:A62"/>
    <mergeCell ref="C60:C62"/>
    <mergeCell ref="C38:D38"/>
    <mergeCell ref="C39:D39"/>
    <mergeCell ref="C54:D54"/>
    <mergeCell ref="C19:D19"/>
    <mergeCell ref="C20:C22"/>
    <mergeCell ref="B3:D3"/>
    <mergeCell ref="B44:B52"/>
    <mergeCell ref="B53:D53"/>
    <mergeCell ref="C30:C32"/>
    <mergeCell ref="C9:D9"/>
    <mergeCell ref="C28:D28"/>
    <mergeCell ref="C34:D34"/>
    <mergeCell ref="C18:D18"/>
    <mergeCell ref="C24:D24"/>
    <mergeCell ref="C25:D25"/>
    <mergeCell ref="A71:D71"/>
    <mergeCell ref="A64:D64"/>
    <mergeCell ref="A65:D65"/>
    <mergeCell ref="A66:D66"/>
    <mergeCell ref="A67:D67"/>
    <mergeCell ref="A68:D68"/>
    <mergeCell ref="A70:D70"/>
    <mergeCell ref="A69:D69"/>
    <mergeCell ref="B4:B12"/>
    <mergeCell ref="B13:D13"/>
    <mergeCell ref="B14:B22"/>
    <mergeCell ref="B23:D23"/>
    <mergeCell ref="C40:C42"/>
    <mergeCell ref="C14:D14"/>
    <mergeCell ref="C15:D15"/>
    <mergeCell ref="C16:D16"/>
    <mergeCell ref="C17:D17"/>
    <mergeCell ref="B34:B42"/>
  </mergeCells>
  <printOptions horizontalCentered="1"/>
  <pageMargins left="0.2361111111111111" right="0.15763888888888888" top="0.5298611111111111" bottom="0" header="0.5118055555555555" footer="0"/>
  <pageSetup horizontalDpi="600" verticalDpi="600" orientation="portrait" paperSize="9" scale="97" r:id="rId1"/>
  <headerFooter alignWithMargins="0">
    <oddFooter>&amp;R4</oddFooter>
  </headerFooter>
  <rowBreaks count="1" manualBreakCount="1">
    <brk id="4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 Grīnberga</dc:creator>
  <cp:keywords/>
  <dc:description/>
  <cp:lastModifiedBy>Ina_Jankevica</cp:lastModifiedBy>
  <cp:lastPrinted>2023-02-06T11:26:05Z</cp:lastPrinted>
  <dcterms:created xsi:type="dcterms:W3CDTF">2011-05-18T06:25:26Z</dcterms:created>
  <dcterms:modified xsi:type="dcterms:W3CDTF">2023-04-12T06:23:31Z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